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JA\Desktop\LUCIJA\MZO\2026\Objava informacija o trošenju sredstava\"/>
    </mc:Choice>
  </mc:AlternateContent>
  <bookViews>
    <workbookView xWindow="0" yWindow="0" windowWidth="25200" windowHeight="11550"/>
  </bookViews>
  <sheets>
    <sheet name="Kat.1 PRAVNE OSOBE" sheetId="1" r:id="rId1"/>
    <sheet name="Kat.1 FIZIČKE OSOBE" sheetId="2" r:id="rId2"/>
    <sheet name="Kat.2 FIZIČKE OSOBE" sheetId="3" r:id="rId3"/>
    <sheet name="MALOLJETNE FIZIČKE OSOBE" sheetId="4" r:id="rId4"/>
  </sheets>
  <definedNames>
    <definedName name="_xlnm._FilterDatabase" localSheetId="0" hidden="1">'Kat.1 PRAVNE OSOBE'!$E$1:$E$65</definedName>
    <definedName name="_xlnm._FilterDatabase" localSheetId="2" hidden="1">'Kat.2 FIZIČKE OSOBE'!$C$1:$C$21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3" l="1"/>
  <c r="D87" i="1"/>
  <c r="D63" i="1"/>
  <c r="D43" i="1"/>
  <c r="D23" i="1"/>
  <c r="D51" i="1"/>
  <c r="D52" i="1" s="1"/>
  <c r="D60" i="1"/>
  <c r="D55" i="1"/>
  <c r="D57" i="1" s="1"/>
  <c r="D31" i="1"/>
  <c r="D85" i="1"/>
  <c r="D83" i="1"/>
  <c r="D81" i="1"/>
  <c r="D36" i="1"/>
  <c r="D53" i="1"/>
  <c r="D79" i="1"/>
  <c r="D64" i="1"/>
  <c r="D62" i="1"/>
  <c r="D77" i="1"/>
  <c r="D75" i="1"/>
  <c r="D73" i="1"/>
  <c r="D71" i="1"/>
  <c r="D13" i="1"/>
  <c r="D16" i="1" s="1"/>
  <c r="D69" i="1"/>
  <c r="D67" i="1"/>
  <c r="D48" i="1"/>
  <c r="D50" i="1" s="1"/>
  <c r="D46" i="1"/>
  <c r="B9" i="2" l="1"/>
  <c r="D65" i="1"/>
  <c r="D59" i="1"/>
  <c r="D61" i="1"/>
  <c r="B16" i="3"/>
  <c r="D54" i="1"/>
  <c r="B12" i="3"/>
  <c r="D33" i="1" l="1"/>
  <c r="D29" i="1"/>
  <c r="D47" i="1" l="1"/>
  <c r="D45" i="1"/>
  <c r="B10" i="2" l="1"/>
  <c r="D39" i="1" l="1"/>
  <c r="D37" i="1"/>
  <c r="D20" i="1"/>
  <c r="D25" i="1"/>
  <c r="D35" i="1" l="1"/>
  <c r="D12" i="1"/>
  <c r="D10" i="1" l="1"/>
  <c r="B10" i="3"/>
  <c r="D18" i="1" l="1"/>
  <c r="D8" i="1" l="1"/>
  <c r="B20" i="3" l="1"/>
  <c r="B14" i="3" l="1"/>
  <c r="D27" i="1" l="1"/>
  <c r="B18" i="3" l="1"/>
  <c r="B8" i="3" l="1"/>
</calcChain>
</file>

<file path=xl/sharedStrings.xml><?xml version="1.0" encoding="utf-8"?>
<sst xmlns="http://schemas.openxmlformats.org/spreadsheetml/2006/main" count="270" uniqueCount="106">
  <si>
    <t>Naziv isplatitelja:</t>
  </si>
  <si>
    <t>Isplata sredstava za razdoblje:</t>
  </si>
  <si>
    <t>INSTITUT ZA DRUŠTVENA ISTRAŽIVANJA U ZAGREBU</t>
  </si>
  <si>
    <t>NAZIV PRIMATELJA</t>
  </si>
  <si>
    <t>OIB PRIMATELJA</t>
  </si>
  <si>
    <t xml:space="preserve"> </t>
  </si>
  <si>
    <t>SJEDIŠTE/PREBIVALIŠTE PRIMATELJA</t>
  </si>
  <si>
    <t>NAČIN OBJAVE</t>
  </si>
  <si>
    <t>VRSTA RASHODA / IZDATKA</t>
  </si>
  <si>
    <t>Kategorija:</t>
  </si>
  <si>
    <t>Kategorija 1 PRAVNE OSOBE</t>
  </si>
  <si>
    <t>Kategorija 1 FIZIČKE OSOBE</t>
  </si>
  <si>
    <t>Kategorija 2 FIZIČKE OSOBE</t>
  </si>
  <si>
    <t>Plaće za redovan rad</t>
  </si>
  <si>
    <t>Ukupno</t>
  </si>
  <si>
    <t>Službena putovanja</t>
  </si>
  <si>
    <t>Naknade za prijevoz na posao i s posla</t>
  </si>
  <si>
    <t>Komunalne usluge</t>
  </si>
  <si>
    <t>Zakupnine i najamnine za poslovne prostore</t>
  </si>
  <si>
    <t>Računalne usluge</t>
  </si>
  <si>
    <t>Pristojbe i naknade</t>
  </si>
  <si>
    <t>Zagreb</t>
  </si>
  <si>
    <t>Donji Stupnik</t>
  </si>
  <si>
    <t>Zagrebački holding d.o.o. Podružnica Čistoća</t>
  </si>
  <si>
    <t>Iron Mountain Hrvatska d.o.o.</t>
  </si>
  <si>
    <t>Leksikografski zavod Miroslav Krleža</t>
  </si>
  <si>
    <t>-</t>
  </si>
  <si>
    <t>LIBUSOFT CICOM d.o.o.</t>
  </si>
  <si>
    <t>Državni proračun - Ministarstvo financija</t>
  </si>
  <si>
    <t>UKUPNO Kategorija 1 PRAVNE OSOBE</t>
  </si>
  <si>
    <t>UKUPNO Kategorija 1 FIZIČKE OSOBE</t>
  </si>
  <si>
    <t>UKUPNO Kategorija 2 FIZIČKE OSOBE</t>
  </si>
  <si>
    <t>Institut za društvena istraživanja u Zagrebu</t>
  </si>
  <si>
    <t>UKUPNO  MALOLJETNE FIZIČKE OSOBE</t>
  </si>
  <si>
    <t>MALOLJETNE FIZIČKE OSOBE</t>
  </si>
  <si>
    <t>Energija</t>
  </si>
  <si>
    <t>Gradski ured za obnovu, izgradnju, prostorno uređenje, graditeljstvo i komunalne poslove</t>
  </si>
  <si>
    <t>Komunalna i vodna naknada</t>
  </si>
  <si>
    <t>Napomena o mjestu troška</t>
  </si>
  <si>
    <t>Loko vožnja</t>
  </si>
  <si>
    <t>Opskrba vodom</t>
  </si>
  <si>
    <t>Zagrebačka banka d.d.</t>
  </si>
  <si>
    <t>Bankarske usluge i usluge platnog prometa</t>
  </si>
  <si>
    <t>HEP d.d.</t>
  </si>
  <si>
    <t>Zakupnine i najamnine</t>
  </si>
  <si>
    <t>FINA (Financijska agencija)</t>
  </si>
  <si>
    <t>VODOOPSKRBA I ODVODNJA d.o.o.</t>
  </si>
  <si>
    <t>Doprinosi za obvezno zdravstveno osiguranje</t>
  </si>
  <si>
    <t>Usluge telefona, interneta, pošte i prijevoza</t>
  </si>
  <si>
    <t>Uredski materijal</t>
  </si>
  <si>
    <t xml:space="preserve"> Reprezentacija</t>
  </si>
  <si>
    <t xml:space="preserve">Ugovor o djelu </t>
  </si>
  <si>
    <t>Pričuva</t>
  </si>
  <si>
    <t>GRADSKO STAMBENO KOMUNALNO GOSPODARSTVO d.o.o.</t>
  </si>
  <si>
    <t>GRADSKA PLINARA ZAGREB-OPSKRBA d.o.o.</t>
  </si>
  <si>
    <t>HP d.d. (HP - Hrvatska pošta d.d.)</t>
  </si>
  <si>
    <t>Studentski centar u Zagrebu</t>
  </si>
  <si>
    <t>Usluge studentskih servisa</t>
  </si>
  <si>
    <t>MLINAR pekarska industrija d.o.o.</t>
  </si>
  <si>
    <t xml:space="preserve"> Programsko financiranje</t>
  </si>
  <si>
    <t>Jubilarne nagrade</t>
  </si>
  <si>
    <t>Usluge informiranja</t>
  </si>
  <si>
    <t>Ostale nespomenute usluge</t>
  </si>
  <si>
    <t>Naknade troškova osobama izvan radnog odnosa</t>
  </si>
  <si>
    <t>Licence</t>
  </si>
  <si>
    <t>TELEBIT d.o.o.</t>
  </si>
  <si>
    <t>LIMES PLUS d.o.o.</t>
  </si>
  <si>
    <t>NARODNE NOVINE d.d.</t>
  </si>
  <si>
    <t>Studentski centar u Osijeku</t>
  </si>
  <si>
    <t xml:space="preserve"> Osijek</t>
  </si>
  <si>
    <t>KONZUM d.d.</t>
  </si>
  <si>
    <t>DINOVA-DIONA d.o.o.</t>
  </si>
  <si>
    <t>KRAŠ d.d.</t>
  </si>
  <si>
    <t>USA</t>
  </si>
  <si>
    <t>SVIBANJ 2026</t>
  </si>
  <si>
    <t>Good Tape</t>
  </si>
  <si>
    <t>Stata 19</t>
  </si>
  <si>
    <t>Studentski centar u Splitu</t>
  </si>
  <si>
    <t>Split</t>
  </si>
  <si>
    <t>PROSVJETA d.o.o.</t>
  </si>
  <si>
    <t>Denmark</t>
  </si>
  <si>
    <t>SVIJET MEDIJA d.o.o.</t>
  </si>
  <si>
    <t>TISAK plus d.o.o.</t>
  </si>
  <si>
    <t>CANOSA INŽENJERING d.o.o.</t>
  </si>
  <si>
    <t>Trsteno</t>
  </si>
  <si>
    <t>FLASH ELEKTRO j.d.o.o.</t>
  </si>
  <si>
    <t>LUPI MEDIA d.o.o.</t>
  </si>
  <si>
    <t>Golden Stuff d.o.o.</t>
  </si>
  <si>
    <t>Dom zdravlja ZAGREB-CENTAR</t>
  </si>
  <si>
    <t>STUDENTSKI CENTAR DUBROVNIK</t>
  </si>
  <si>
    <t>Dubrovnik</t>
  </si>
  <si>
    <t>Studentski centar Rijeka</t>
  </si>
  <si>
    <t>Rijeka</t>
  </si>
  <si>
    <t>SVEUČILIŠTE U ZADRU</t>
  </si>
  <si>
    <t> Zadar</t>
  </si>
  <si>
    <t>PKM</t>
  </si>
  <si>
    <t>Snita Dremel</t>
  </si>
  <si>
    <t>Jelena Jambrošić Barnjak</t>
  </si>
  <si>
    <t>Usluge tekućeg i investicijskog  održavanja</t>
  </si>
  <si>
    <t xml:space="preserve"> Uredski materijal</t>
  </si>
  <si>
    <t xml:space="preserve"> Sitni inventar</t>
  </si>
  <si>
    <t>Usluge promidžbe i informiranja</t>
  </si>
  <si>
    <t>Zdravstvene i veterinarske usluge</t>
  </si>
  <si>
    <t>Vlastita sredstva</t>
  </si>
  <si>
    <t xml:space="preserve"> Usluge studentskih servisa</t>
  </si>
  <si>
    <t>AZVO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</si>
</sst>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6" xfId="0" applyFont="1" applyBorder="1"/>
    <xf numFmtId="0" fontId="0" fillId="0" borderId="12" xfId="0" applyBorder="1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3" xfId="0" applyFont="1" applyBorder="1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13" xfId="0" applyFont="1" applyBorder="1"/>
    <xf numFmtId="2" fontId="4" fillId="0" borderId="14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0" fontId="0" fillId="0" borderId="2" xfId="0" applyBorder="1"/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2" fontId="1" fillId="2" borderId="1" xfId="0" applyNumberFormat="1" applyFont="1" applyFill="1" applyBorder="1" applyAlignment="1">
      <alignment horizontal="right" vertical="center"/>
    </xf>
    <xf numFmtId="2" fontId="0" fillId="0" borderId="12" xfId="0" applyNumberFormat="1" applyBorder="1"/>
    <xf numFmtId="2" fontId="4" fillId="0" borderId="14" xfId="0" applyNumberFormat="1" applyFont="1" applyBorder="1"/>
    <xf numFmtId="2" fontId="1" fillId="0" borderId="0" xfId="0" applyNumberFormat="1" applyFont="1" applyBorder="1"/>
    <xf numFmtId="2" fontId="0" fillId="0" borderId="12" xfId="0" applyNumberFormat="1" applyBorder="1" applyAlignment="1">
      <alignment horizontal="right"/>
    </xf>
    <xf numFmtId="0" fontId="2" fillId="0" borderId="5" xfId="0" applyFont="1" applyBorder="1"/>
    <xf numFmtId="0" fontId="4" fillId="0" borderId="12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2" fillId="0" borderId="14" xfId="0" applyFont="1" applyBorder="1"/>
    <xf numFmtId="0" fontId="2" fillId="0" borderId="8" xfId="0" applyFont="1" applyBorder="1"/>
    <xf numFmtId="0" fontId="3" fillId="0" borderId="9" xfId="0" applyFont="1" applyBorder="1" applyAlignment="1">
      <alignment horizontal="left"/>
    </xf>
    <xf numFmtId="2" fontId="1" fillId="3" borderId="0" xfId="0" applyNumberFormat="1" applyFont="1" applyFill="1"/>
    <xf numFmtId="2" fontId="0" fillId="3" borderId="0" xfId="0" applyNumberFormat="1" applyFill="1"/>
    <xf numFmtId="2" fontId="2" fillId="3" borderId="0" xfId="0" applyNumberFormat="1" applyFont="1" applyFill="1" applyAlignment="1">
      <alignment horizontal="left"/>
    </xf>
    <xf numFmtId="2" fontId="2" fillId="3" borderId="12" xfId="0" applyNumberFormat="1" applyFont="1" applyFill="1" applyBorder="1" applyAlignment="1">
      <alignment horizontal="right"/>
    </xf>
    <xf numFmtId="2" fontId="4" fillId="3" borderId="14" xfId="0" applyNumberFormat="1" applyFont="1" applyFill="1" applyBorder="1" applyAlignment="1">
      <alignment horizontal="right"/>
    </xf>
    <xf numFmtId="2" fontId="2" fillId="3" borderId="13" xfId="0" applyNumberFormat="1" applyFont="1" applyFill="1" applyBorder="1" applyAlignment="1">
      <alignment horizontal="right"/>
    </xf>
    <xf numFmtId="2" fontId="4" fillId="3" borderId="13" xfId="0" applyNumberFormat="1" applyFont="1" applyFill="1" applyBorder="1" applyAlignment="1">
      <alignment horizontal="right"/>
    </xf>
    <xf numFmtId="2" fontId="0" fillId="3" borderId="12" xfId="0" applyNumberFormat="1" applyFill="1" applyBorder="1"/>
    <xf numFmtId="2" fontId="2" fillId="3" borderId="0" xfId="0" applyNumberFormat="1" applyFont="1" applyFill="1" applyAlignment="1">
      <alignment horizontal="right"/>
    </xf>
    <xf numFmtId="2" fontId="6" fillId="3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2" fontId="3" fillId="2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/>
    <xf numFmtId="2" fontId="4" fillId="3" borderId="7" xfId="0" applyNumberFormat="1" applyFont="1" applyFill="1" applyBorder="1"/>
    <xf numFmtId="2" fontId="2" fillId="3" borderId="0" xfId="0" applyNumberFormat="1" applyFont="1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right"/>
    </xf>
    <xf numFmtId="2" fontId="4" fillId="3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2" xfId="0" applyFont="1" applyFill="1" applyBorder="1"/>
    <xf numFmtId="0" fontId="4" fillId="3" borderId="7" xfId="0" applyFont="1" applyFill="1" applyBorder="1"/>
    <xf numFmtId="0" fontId="2" fillId="3" borderId="0" xfId="0" applyFont="1" applyFill="1" applyBorder="1"/>
    <xf numFmtId="0" fontId="4" fillId="3" borderId="0" xfId="0" applyFont="1" applyFill="1" applyBorder="1"/>
    <xf numFmtId="0" fontId="2" fillId="3" borderId="3" xfId="0" applyFont="1" applyFill="1" applyBorder="1"/>
    <xf numFmtId="0" fontId="4" fillId="3" borderId="8" xfId="0" applyFont="1" applyFill="1" applyBorder="1"/>
    <xf numFmtId="0" fontId="2" fillId="3" borderId="8" xfId="0" applyFont="1" applyFill="1" applyBorder="1"/>
    <xf numFmtId="2" fontId="2" fillId="3" borderId="4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4" fillId="0" borderId="5" xfId="0" applyFont="1" applyBorder="1"/>
    <xf numFmtId="2" fontId="2" fillId="3" borderId="5" xfId="0" applyNumberFormat="1" applyFont="1" applyFill="1" applyBorder="1"/>
    <xf numFmtId="2" fontId="4" fillId="0" borderId="7" xfId="0" applyNumberFormat="1" applyFont="1" applyBorder="1"/>
    <xf numFmtId="0" fontId="4" fillId="3" borderId="5" xfId="0" applyFont="1" applyFill="1" applyBorder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7" fillId="0" borderId="13" xfId="0" applyFont="1" applyBorder="1"/>
    <xf numFmtId="0" fontId="8" fillId="0" borderId="0" xfId="0" applyFont="1"/>
    <xf numFmtId="2" fontId="2" fillId="3" borderId="12" xfId="0" applyNumberFormat="1" applyFont="1" applyFill="1" applyBorder="1"/>
    <xf numFmtId="2" fontId="4" fillId="3" borderId="1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tabSelected="1" zoomScale="91" zoomScaleNormal="91" workbookViewId="0">
      <selection activeCell="G74" sqref="G74"/>
    </sheetView>
  </sheetViews>
  <sheetFormatPr defaultRowHeight="15" x14ac:dyDescent="0.25"/>
  <cols>
    <col min="1" max="1" width="55.7109375" style="4" customWidth="1"/>
    <col min="2" max="2" width="18.140625" style="79" customWidth="1"/>
    <col min="3" max="3" width="36.5703125" style="5" customWidth="1"/>
    <col min="4" max="4" width="18.28515625" style="52" customWidth="1"/>
    <col min="5" max="5" width="13" style="4" customWidth="1"/>
    <col min="6" max="6" width="48.140625" style="4" customWidth="1"/>
    <col min="7" max="7" width="79" style="4" customWidth="1"/>
    <col min="8" max="16384" width="9.140625" style="4"/>
  </cols>
  <sheetData>
    <row r="1" spans="1:7" x14ac:dyDescent="0.25">
      <c r="A1" s="4" t="s">
        <v>0</v>
      </c>
      <c r="B1" s="93" t="s">
        <v>2</v>
      </c>
      <c r="C1" s="93"/>
      <c r="D1" s="93"/>
      <c r="E1" s="93"/>
      <c r="F1" s="93"/>
    </row>
    <row r="2" spans="1:7" x14ac:dyDescent="0.25">
      <c r="A2" s="4" t="s">
        <v>1</v>
      </c>
      <c r="B2" s="94" t="s">
        <v>74</v>
      </c>
      <c r="C2" s="94"/>
      <c r="D2" s="94"/>
      <c r="E2" s="94"/>
      <c r="F2" s="94"/>
    </row>
    <row r="3" spans="1:7" x14ac:dyDescent="0.25">
      <c r="A3" s="95"/>
      <c r="B3" s="95"/>
      <c r="C3" s="95"/>
      <c r="D3" s="95"/>
      <c r="E3" s="95"/>
      <c r="F3" s="95"/>
    </row>
    <row r="4" spans="1:7" x14ac:dyDescent="0.25">
      <c r="A4" s="4" t="s">
        <v>9</v>
      </c>
      <c r="B4" s="93" t="s">
        <v>10</v>
      </c>
      <c r="C4" s="93"/>
      <c r="D4" s="93"/>
      <c r="E4" s="93"/>
      <c r="F4" s="93"/>
    </row>
    <row r="5" spans="1:7" x14ac:dyDescent="0.25">
      <c r="D5" s="46"/>
      <c r="E5" s="5"/>
      <c r="F5" s="5"/>
    </row>
    <row r="6" spans="1:7" ht="29.25" customHeight="1" x14ac:dyDescent="0.25">
      <c r="A6" s="23" t="s">
        <v>3</v>
      </c>
      <c r="B6" s="80" t="s">
        <v>4</v>
      </c>
      <c r="C6" s="23" t="s">
        <v>6</v>
      </c>
      <c r="D6" s="55" t="s">
        <v>7</v>
      </c>
      <c r="E6" s="96" t="s">
        <v>8</v>
      </c>
      <c r="F6" s="97"/>
      <c r="G6" s="39" t="s">
        <v>38</v>
      </c>
    </row>
    <row r="7" spans="1:7" ht="16.5" customHeight="1" x14ac:dyDescent="0.25">
      <c r="A7" s="74" t="s">
        <v>43</v>
      </c>
      <c r="B7" s="81">
        <v>28921978587</v>
      </c>
      <c r="C7" s="75" t="s">
        <v>21</v>
      </c>
      <c r="D7" s="56">
        <v>9.49</v>
      </c>
      <c r="E7" s="63">
        <v>3223</v>
      </c>
      <c r="F7" s="19" t="s">
        <v>35</v>
      </c>
      <c r="G7" s="19" t="s">
        <v>5</v>
      </c>
    </row>
    <row r="8" spans="1:7" ht="15" customHeight="1" x14ac:dyDescent="0.25">
      <c r="A8" s="11" t="s">
        <v>14</v>
      </c>
      <c r="B8" s="82"/>
      <c r="C8" s="43"/>
      <c r="D8" s="57">
        <f>D7</f>
        <v>9.49</v>
      </c>
      <c r="E8" s="64"/>
      <c r="F8" s="13"/>
      <c r="G8" s="13"/>
    </row>
    <row r="9" spans="1:7" s="10" customFormat="1" x14ac:dyDescent="0.25">
      <c r="A9" s="74" t="s">
        <v>46</v>
      </c>
      <c r="B9" s="81">
        <v>83416546499</v>
      </c>
      <c r="C9" s="75" t="s">
        <v>21</v>
      </c>
      <c r="D9" s="56">
        <v>45.98</v>
      </c>
      <c r="E9" s="63">
        <v>3234</v>
      </c>
      <c r="F9" s="19" t="s">
        <v>40</v>
      </c>
      <c r="G9" s="19"/>
    </row>
    <row r="10" spans="1:7" s="10" customFormat="1" x14ac:dyDescent="0.25">
      <c r="A10" s="11" t="s">
        <v>14</v>
      </c>
      <c r="B10" s="82"/>
      <c r="C10" s="43"/>
      <c r="D10" s="57">
        <f>D9</f>
        <v>45.98</v>
      </c>
      <c r="E10" s="64"/>
      <c r="F10" s="13"/>
      <c r="G10" s="13"/>
    </row>
    <row r="11" spans="1:7" s="6" customFormat="1" x14ac:dyDescent="0.25">
      <c r="A11" s="74" t="s">
        <v>23</v>
      </c>
      <c r="B11" s="81">
        <v>85584865987</v>
      </c>
      <c r="C11" s="75" t="s">
        <v>21</v>
      </c>
      <c r="D11" s="56">
        <v>152.16999999999999</v>
      </c>
      <c r="E11" s="63">
        <v>3234</v>
      </c>
      <c r="F11" s="19" t="s">
        <v>17</v>
      </c>
      <c r="G11" s="19" t="s">
        <v>5</v>
      </c>
    </row>
    <row r="12" spans="1:7" s="9" customFormat="1" x14ac:dyDescent="0.25">
      <c r="A12" s="11" t="s">
        <v>14</v>
      </c>
      <c r="B12" s="82"/>
      <c r="C12" s="43"/>
      <c r="D12" s="48">
        <f>D11</f>
        <v>152.16999999999999</v>
      </c>
      <c r="E12" s="68"/>
      <c r="F12" s="13"/>
      <c r="G12" s="13"/>
    </row>
    <row r="13" spans="1:7" x14ac:dyDescent="0.25">
      <c r="A13" s="20" t="s">
        <v>25</v>
      </c>
      <c r="B13" s="83">
        <v>49894241709</v>
      </c>
      <c r="C13" s="76" t="s">
        <v>21</v>
      </c>
      <c r="D13" s="49">
        <f>578.35+135.94</f>
        <v>714.29</v>
      </c>
      <c r="E13" s="65">
        <v>3223</v>
      </c>
      <c r="F13" s="6" t="s">
        <v>35</v>
      </c>
      <c r="G13" s="21" t="s">
        <v>59</v>
      </c>
    </row>
    <row r="14" spans="1:7" x14ac:dyDescent="0.25">
      <c r="A14" s="21" t="s">
        <v>25</v>
      </c>
      <c r="B14" s="86">
        <v>49894241709</v>
      </c>
      <c r="C14" s="76" t="s">
        <v>21</v>
      </c>
      <c r="D14" s="49">
        <v>67.25</v>
      </c>
      <c r="E14" s="65">
        <v>3234</v>
      </c>
      <c r="F14" s="6" t="s">
        <v>40</v>
      </c>
      <c r="G14" s="21"/>
    </row>
    <row r="15" spans="1:7" x14ac:dyDescent="0.25">
      <c r="A15" s="21" t="s">
        <v>25</v>
      </c>
      <c r="B15" s="86">
        <v>49894241709</v>
      </c>
      <c r="C15" s="76" t="s">
        <v>21</v>
      </c>
      <c r="D15" s="49">
        <v>3932.45</v>
      </c>
      <c r="E15" s="65">
        <v>3235</v>
      </c>
      <c r="F15" s="6" t="s">
        <v>18</v>
      </c>
      <c r="G15" s="21" t="s">
        <v>59</v>
      </c>
    </row>
    <row r="16" spans="1:7" s="10" customFormat="1" x14ac:dyDescent="0.25">
      <c r="A16" s="14" t="s">
        <v>14</v>
      </c>
      <c r="B16" s="84"/>
      <c r="C16" s="43"/>
      <c r="D16" s="48">
        <f>D13+D15+D14</f>
        <v>4713.99</v>
      </c>
      <c r="E16" s="68"/>
      <c r="F16" s="12"/>
      <c r="G16" s="14"/>
    </row>
    <row r="17" spans="1:7" x14ac:dyDescent="0.25">
      <c r="A17" s="20" t="s">
        <v>36</v>
      </c>
      <c r="B17" s="83">
        <v>61817894937</v>
      </c>
      <c r="C17" s="19" t="s">
        <v>21</v>
      </c>
      <c r="D17" s="47">
        <v>102.55</v>
      </c>
      <c r="E17" s="67">
        <v>3234</v>
      </c>
      <c r="F17" s="18" t="s">
        <v>37</v>
      </c>
      <c r="G17" s="20"/>
    </row>
    <row r="18" spans="1:7" s="10" customFormat="1" ht="16.5" customHeight="1" x14ac:dyDescent="0.25">
      <c r="A18" s="14" t="s">
        <v>14</v>
      </c>
      <c r="B18" s="84"/>
      <c r="C18" s="43"/>
      <c r="D18" s="48">
        <f>D17</f>
        <v>102.55</v>
      </c>
      <c r="E18" s="66"/>
      <c r="F18" s="9"/>
      <c r="G18" s="14"/>
    </row>
    <row r="19" spans="1:7" s="10" customFormat="1" ht="16.5" customHeight="1" x14ac:dyDescent="0.25">
      <c r="A19" s="20" t="s">
        <v>53</v>
      </c>
      <c r="B19" s="83">
        <v>3744272526</v>
      </c>
      <c r="C19" s="19" t="s">
        <v>21</v>
      </c>
      <c r="D19" s="56">
        <v>251.46</v>
      </c>
      <c r="E19" s="63">
        <v>3234</v>
      </c>
      <c r="F19" s="19" t="s">
        <v>52</v>
      </c>
      <c r="G19" s="19"/>
    </row>
    <row r="20" spans="1:7" s="10" customFormat="1" ht="16.5" customHeight="1" x14ac:dyDescent="0.25">
      <c r="A20" s="14" t="s">
        <v>14</v>
      </c>
      <c r="B20" s="86"/>
      <c r="C20" s="43"/>
      <c r="D20" s="57">
        <f>D19</f>
        <v>251.46</v>
      </c>
      <c r="E20" s="91"/>
      <c r="F20" s="40"/>
      <c r="G20" s="13"/>
    </row>
    <row r="21" spans="1:7" s="10" customFormat="1" x14ac:dyDescent="0.25">
      <c r="A21" s="37" t="s">
        <v>24</v>
      </c>
      <c r="B21" s="81">
        <v>10009650154</v>
      </c>
      <c r="C21" s="7" t="s">
        <v>22</v>
      </c>
      <c r="D21" s="58">
        <v>186.98</v>
      </c>
      <c r="E21" s="63">
        <v>3235</v>
      </c>
      <c r="F21" s="19" t="s">
        <v>44</v>
      </c>
      <c r="G21" s="40"/>
    </row>
    <row r="22" spans="1:7" s="10" customFormat="1" x14ac:dyDescent="0.25">
      <c r="A22" s="37" t="s">
        <v>24</v>
      </c>
      <c r="B22" s="87">
        <v>10009650154</v>
      </c>
      <c r="C22" s="7" t="s">
        <v>22</v>
      </c>
      <c r="D22" s="58">
        <v>6.93</v>
      </c>
      <c r="E22" s="62">
        <v>3239</v>
      </c>
      <c r="F22" s="7" t="s">
        <v>62</v>
      </c>
      <c r="G22" s="40"/>
    </row>
    <row r="23" spans="1:7" s="10" customFormat="1" x14ac:dyDescent="0.25">
      <c r="A23" s="11" t="s">
        <v>14</v>
      </c>
      <c r="B23" s="82"/>
      <c r="C23" s="43"/>
      <c r="D23" s="59">
        <f>D21+D22</f>
        <v>193.91</v>
      </c>
      <c r="E23" s="64"/>
      <c r="F23" s="13"/>
      <c r="G23" s="13"/>
    </row>
    <row r="24" spans="1:7" s="10" customFormat="1" x14ac:dyDescent="0.25">
      <c r="A24" s="20" t="s">
        <v>54</v>
      </c>
      <c r="B24" s="86">
        <v>74364571096</v>
      </c>
      <c r="C24" s="75" t="s">
        <v>21</v>
      </c>
      <c r="D24" s="56">
        <v>1.4</v>
      </c>
      <c r="E24" s="62">
        <v>3223</v>
      </c>
      <c r="F24" s="7" t="s">
        <v>35</v>
      </c>
      <c r="G24" s="19"/>
    </row>
    <row r="25" spans="1:7" s="10" customFormat="1" x14ac:dyDescent="0.25">
      <c r="A25" s="14" t="s">
        <v>14</v>
      </c>
      <c r="B25" s="86"/>
      <c r="C25" s="43"/>
      <c r="D25" s="57">
        <f>D24</f>
        <v>1.4</v>
      </c>
      <c r="E25" s="64"/>
      <c r="F25" s="13"/>
      <c r="G25" s="13"/>
    </row>
    <row r="26" spans="1:7" x14ac:dyDescent="0.25">
      <c r="A26" s="20" t="s">
        <v>27</v>
      </c>
      <c r="B26" s="83">
        <v>14506572540</v>
      </c>
      <c r="C26" s="75" t="s">
        <v>21</v>
      </c>
      <c r="D26" s="47">
        <v>1388.54</v>
      </c>
      <c r="E26" s="65">
        <v>3238</v>
      </c>
      <c r="F26" s="6" t="s">
        <v>19</v>
      </c>
      <c r="G26" s="21" t="s">
        <v>59</v>
      </c>
    </row>
    <row r="27" spans="1:7" s="10" customFormat="1" x14ac:dyDescent="0.25">
      <c r="A27" s="15" t="s">
        <v>14</v>
      </c>
      <c r="B27" s="84"/>
      <c r="C27" s="73"/>
      <c r="D27" s="48">
        <f>D26</f>
        <v>1388.54</v>
      </c>
      <c r="E27" s="66"/>
      <c r="F27" s="9"/>
      <c r="G27" s="14"/>
    </row>
    <row r="28" spans="1:7" s="10" customFormat="1" x14ac:dyDescent="0.25">
      <c r="A28" s="74" t="s">
        <v>55</v>
      </c>
      <c r="B28" s="81">
        <v>87311810356</v>
      </c>
      <c r="C28" s="75" t="s">
        <v>21</v>
      </c>
      <c r="D28" s="47">
        <v>39.78</v>
      </c>
      <c r="E28" s="67">
        <v>3231</v>
      </c>
      <c r="F28" s="18" t="s">
        <v>48</v>
      </c>
      <c r="G28" s="15"/>
    </row>
    <row r="29" spans="1:7" s="10" customFormat="1" x14ac:dyDescent="0.25">
      <c r="A29" s="11" t="s">
        <v>14</v>
      </c>
      <c r="B29" s="82"/>
      <c r="C29" s="43"/>
      <c r="D29" s="50">
        <f>D28</f>
        <v>39.78</v>
      </c>
      <c r="E29" s="66"/>
      <c r="F29" s="9"/>
      <c r="G29" s="15"/>
    </row>
    <row r="30" spans="1:7" x14ac:dyDescent="0.25">
      <c r="A30" s="37" t="s">
        <v>45</v>
      </c>
      <c r="B30" s="87">
        <v>85821130368</v>
      </c>
      <c r="C30" s="76" t="s">
        <v>21</v>
      </c>
      <c r="D30" s="51">
        <v>1.91</v>
      </c>
      <c r="E30" s="63">
        <v>3238</v>
      </c>
      <c r="F30" s="19" t="s">
        <v>19</v>
      </c>
      <c r="G30" s="20"/>
    </row>
    <row r="31" spans="1:7" x14ac:dyDescent="0.25">
      <c r="A31" s="11" t="s">
        <v>14</v>
      </c>
      <c r="B31" s="87"/>
      <c r="C31" s="77"/>
      <c r="D31" s="48">
        <f>D30</f>
        <v>1.91</v>
      </c>
      <c r="E31" s="69"/>
      <c r="F31" s="42"/>
      <c r="G31" s="41"/>
    </row>
    <row r="32" spans="1:7" x14ac:dyDescent="0.25">
      <c r="A32" s="74" t="s">
        <v>41</v>
      </c>
      <c r="B32" s="81">
        <v>92963223473</v>
      </c>
      <c r="C32" s="76" t="s">
        <v>21</v>
      </c>
      <c r="D32" s="51">
        <v>106.87</v>
      </c>
      <c r="E32" s="65">
        <v>3431</v>
      </c>
      <c r="F32" s="6" t="s">
        <v>42</v>
      </c>
      <c r="G32" s="21"/>
    </row>
    <row r="33" spans="1:7" x14ac:dyDescent="0.25">
      <c r="A33" s="11" t="s">
        <v>14</v>
      </c>
      <c r="B33" s="82"/>
      <c r="C33" s="76"/>
      <c r="D33" s="50">
        <f>D32</f>
        <v>106.87</v>
      </c>
      <c r="E33" s="69"/>
      <c r="F33" s="42"/>
      <c r="G33" s="41"/>
    </row>
    <row r="34" spans="1:7" s="10" customFormat="1" x14ac:dyDescent="0.25">
      <c r="A34" s="37" t="s">
        <v>28</v>
      </c>
      <c r="B34" s="87">
        <v>18683136487</v>
      </c>
      <c r="C34" s="75" t="s">
        <v>21</v>
      </c>
      <c r="D34" s="70">
        <v>210</v>
      </c>
      <c r="E34" s="67">
        <v>3295</v>
      </c>
      <c r="F34" s="18" t="s">
        <v>20</v>
      </c>
      <c r="G34" s="38"/>
    </row>
    <row r="35" spans="1:7" s="10" customFormat="1" x14ac:dyDescent="0.25">
      <c r="A35" s="11" t="s">
        <v>14</v>
      </c>
      <c r="B35" s="87"/>
      <c r="C35" s="43"/>
      <c r="D35" s="60">
        <f>D34</f>
        <v>210</v>
      </c>
      <c r="E35" s="12"/>
      <c r="F35" s="12"/>
      <c r="G35" s="14"/>
    </row>
    <row r="36" spans="1:7" s="10" customFormat="1" x14ac:dyDescent="0.25">
      <c r="A36" s="74" t="s">
        <v>56</v>
      </c>
      <c r="B36" s="81">
        <v>22597784145</v>
      </c>
      <c r="C36" s="75" t="s">
        <v>21</v>
      </c>
      <c r="D36" s="56">
        <f>219.99+219.99</f>
        <v>439.98</v>
      </c>
      <c r="E36" s="63">
        <v>3237</v>
      </c>
      <c r="F36" s="19" t="s">
        <v>57</v>
      </c>
      <c r="G36" s="19" t="s">
        <v>95</v>
      </c>
    </row>
    <row r="37" spans="1:7" s="10" customFormat="1" x14ac:dyDescent="0.25">
      <c r="A37" s="11" t="s">
        <v>14</v>
      </c>
      <c r="B37" s="82"/>
      <c r="C37" s="43"/>
      <c r="D37" s="57">
        <f>D36</f>
        <v>439.98</v>
      </c>
      <c r="E37" s="64"/>
      <c r="F37" s="13"/>
      <c r="G37" s="13"/>
    </row>
    <row r="38" spans="1:7" s="10" customFormat="1" x14ac:dyDescent="0.25">
      <c r="A38" s="74" t="s">
        <v>77</v>
      </c>
      <c r="B38" s="105">
        <v>25975412650</v>
      </c>
      <c r="C38" s="75" t="s">
        <v>78</v>
      </c>
      <c r="D38" s="56">
        <v>219.99</v>
      </c>
      <c r="E38" s="63">
        <v>3237</v>
      </c>
      <c r="F38" s="19" t="s">
        <v>57</v>
      </c>
      <c r="G38" s="19" t="s">
        <v>5</v>
      </c>
    </row>
    <row r="39" spans="1:7" s="10" customFormat="1" x14ac:dyDescent="0.25">
      <c r="A39" s="11" t="s">
        <v>14</v>
      </c>
      <c r="B39" s="82"/>
      <c r="C39" s="43"/>
      <c r="D39" s="57">
        <f>D38</f>
        <v>219.99</v>
      </c>
      <c r="E39" s="64"/>
      <c r="F39" s="13"/>
      <c r="G39" s="13"/>
    </row>
    <row r="40" spans="1:7" s="10" customFormat="1" x14ac:dyDescent="0.25">
      <c r="A40" s="74" t="s">
        <v>65</v>
      </c>
      <c r="B40" s="81">
        <v>17148988537</v>
      </c>
      <c r="C40" s="75" t="s">
        <v>21</v>
      </c>
      <c r="D40" s="70">
        <v>108.5</v>
      </c>
      <c r="E40" s="65">
        <v>3221</v>
      </c>
      <c r="F40" s="6" t="s">
        <v>49</v>
      </c>
      <c r="G40" s="21" t="s">
        <v>5</v>
      </c>
    </row>
    <row r="41" spans="1:7" s="10" customFormat="1" x14ac:dyDescent="0.25">
      <c r="A41" s="37" t="s">
        <v>65</v>
      </c>
      <c r="B41" s="87">
        <v>17148988537</v>
      </c>
      <c r="C41" s="76" t="s">
        <v>21</v>
      </c>
      <c r="D41" s="72">
        <v>37.5</v>
      </c>
      <c r="E41" s="65">
        <v>3232</v>
      </c>
      <c r="F41" s="6" t="s">
        <v>98</v>
      </c>
      <c r="G41" s="21" t="s">
        <v>5</v>
      </c>
    </row>
    <row r="42" spans="1:7" s="10" customFormat="1" x14ac:dyDescent="0.25">
      <c r="A42" s="37" t="s">
        <v>65</v>
      </c>
      <c r="B42" s="87">
        <v>17148988537</v>
      </c>
      <c r="C42" s="76" t="s">
        <v>21</v>
      </c>
      <c r="D42" s="72">
        <v>2150</v>
      </c>
      <c r="E42" s="65">
        <v>3238</v>
      </c>
      <c r="F42" s="6" t="s">
        <v>19</v>
      </c>
      <c r="G42" s="21" t="s">
        <v>59</v>
      </c>
    </row>
    <row r="43" spans="1:7" s="10" customFormat="1" x14ac:dyDescent="0.25">
      <c r="A43" s="11" t="s">
        <v>14</v>
      </c>
      <c r="B43" s="82"/>
      <c r="C43" s="43"/>
      <c r="D43" s="60">
        <f>D40+D41+D42</f>
        <v>2296</v>
      </c>
      <c r="E43" s="12"/>
      <c r="F43" s="12"/>
      <c r="G43" s="14"/>
    </row>
    <row r="44" spans="1:7" x14ac:dyDescent="0.25">
      <c r="A44" s="74" t="s">
        <v>66</v>
      </c>
      <c r="B44" s="81">
        <v>57560191883</v>
      </c>
      <c r="C44" s="75" t="s">
        <v>21</v>
      </c>
      <c r="D44" s="56">
        <v>219.51</v>
      </c>
      <c r="E44" s="63">
        <v>3221</v>
      </c>
      <c r="F44" s="19" t="s">
        <v>49</v>
      </c>
      <c r="G44" s="19" t="s">
        <v>5</v>
      </c>
    </row>
    <row r="45" spans="1:7" x14ac:dyDescent="0.25">
      <c r="A45" s="88" t="s">
        <v>14</v>
      </c>
      <c r="B45" s="87"/>
      <c r="C45" s="73"/>
      <c r="D45" s="57">
        <f>D44</f>
        <v>219.51</v>
      </c>
      <c r="E45" s="64"/>
      <c r="F45" s="13"/>
      <c r="G45" s="13"/>
    </row>
    <row r="46" spans="1:7" x14ac:dyDescent="0.25">
      <c r="A46" s="74" t="s">
        <v>79</v>
      </c>
      <c r="B46" s="105">
        <v>23366802564</v>
      </c>
      <c r="C46" s="75" t="s">
        <v>21</v>
      </c>
      <c r="D46" s="56">
        <f>34.35+14.1</f>
        <v>48.45</v>
      </c>
      <c r="E46" s="63">
        <v>3221</v>
      </c>
      <c r="F46" s="19" t="s">
        <v>49</v>
      </c>
      <c r="G46" s="19" t="s">
        <v>5</v>
      </c>
    </row>
    <row r="47" spans="1:7" x14ac:dyDescent="0.25">
      <c r="A47" s="11" t="s">
        <v>14</v>
      </c>
      <c r="B47" s="82"/>
      <c r="C47" s="43"/>
      <c r="D47" s="57">
        <f>D46</f>
        <v>48.45</v>
      </c>
      <c r="E47" s="64"/>
      <c r="F47" s="13"/>
      <c r="G47" s="13"/>
    </row>
    <row r="48" spans="1:7" x14ac:dyDescent="0.25">
      <c r="A48" s="74" t="s">
        <v>67</v>
      </c>
      <c r="B48" s="81">
        <v>64546066176</v>
      </c>
      <c r="C48" s="75" t="s">
        <v>21</v>
      </c>
      <c r="D48" s="70">
        <f>15.41+377.22+11</f>
        <v>403.63000000000005</v>
      </c>
      <c r="E48" s="65">
        <v>3221</v>
      </c>
      <c r="F48" s="6" t="s">
        <v>49</v>
      </c>
      <c r="G48" s="21"/>
    </row>
    <row r="49" spans="1:11" x14ac:dyDescent="0.25">
      <c r="A49" s="37" t="s">
        <v>67</v>
      </c>
      <c r="B49" s="87">
        <v>64546066176</v>
      </c>
      <c r="C49" s="76" t="s">
        <v>21</v>
      </c>
      <c r="D49" s="72">
        <v>1092.75</v>
      </c>
      <c r="E49" s="65">
        <v>3233</v>
      </c>
      <c r="F49" s="6" t="s">
        <v>61</v>
      </c>
      <c r="G49" s="21" t="s">
        <v>59</v>
      </c>
    </row>
    <row r="50" spans="1:11" x14ac:dyDescent="0.25">
      <c r="A50" s="11" t="s">
        <v>14</v>
      </c>
      <c r="B50" s="82"/>
      <c r="C50" s="43"/>
      <c r="D50" s="60">
        <f>D48+D49</f>
        <v>1496.38</v>
      </c>
      <c r="E50" s="12"/>
      <c r="F50" s="12"/>
      <c r="G50" s="14"/>
    </row>
    <row r="51" spans="1:11" x14ac:dyDescent="0.25">
      <c r="A51" s="74" t="s">
        <v>58</v>
      </c>
      <c r="B51" s="81">
        <v>62296711978</v>
      </c>
      <c r="C51" s="75" t="s">
        <v>21</v>
      </c>
      <c r="D51" s="70">
        <f>14.4+13.2</f>
        <v>27.6</v>
      </c>
      <c r="E51" s="67">
        <v>3293</v>
      </c>
      <c r="F51" s="18" t="s">
        <v>50</v>
      </c>
      <c r="G51" s="38"/>
      <c r="K51" s="54" t="s">
        <v>5</v>
      </c>
    </row>
    <row r="52" spans="1:11" ht="18" customHeight="1" x14ac:dyDescent="0.25">
      <c r="A52" s="88" t="s">
        <v>14</v>
      </c>
      <c r="B52" s="82"/>
      <c r="C52" s="73" t="s">
        <v>5</v>
      </c>
      <c r="D52" s="60">
        <f>D51</f>
        <v>27.6</v>
      </c>
      <c r="E52" s="12"/>
      <c r="F52" s="12"/>
      <c r="G52" s="14"/>
    </row>
    <row r="53" spans="1:11" x14ac:dyDescent="0.25">
      <c r="A53" s="74" t="s">
        <v>68</v>
      </c>
      <c r="B53" s="81">
        <v>90017453174</v>
      </c>
      <c r="C53" s="75" t="s">
        <v>69</v>
      </c>
      <c r="D53" s="56">
        <f>219.99+439.98+219.95</f>
        <v>879.92000000000007</v>
      </c>
      <c r="E53" s="63">
        <v>3237</v>
      </c>
      <c r="F53" s="19" t="s">
        <v>57</v>
      </c>
      <c r="G53" s="19"/>
    </row>
    <row r="54" spans="1:11" x14ac:dyDescent="0.25">
      <c r="A54" s="11" t="s">
        <v>14</v>
      </c>
      <c r="B54" s="82"/>
      <c r="C54" s="43"/>
      <c r="D54" s="57">
        <f>D53</f>
        <v>879.92000000000007</v>
      </c>
      <c r="E54" s="64"/>
      <c r="F54" s="13"/>
      <c r="G54" s="13"/>
    </row>
    <row r="55" spans="1:11" x14ac:dyDescent="0.25">
      <c r="A55" s="74" t="s">
        <v>70</v>
      </c>
      <c r="B55" s="81">
        <v>29955634590</v>
      </c>
      <c r="C55" s="75" t="s">
        <v>21</v>
      </c>
      <c r="D55" s="56">
        <f>9.83+8.15+56.88</f>
        <v>74.86</v>
      </c>
      <c r="E55" s="63">
        <v>3293</v>
      </c>
      <c r="F55" s="19" t="s">
        <v>50</v>
      </c>
      <c r="G55" s="19"/>
    </row>
    <row r="56" spans="1:11" x14ac:dyDescent="0.25">
      <c r="A56" s="37" t="s">
        <v>70</v>
      </c>
      <c r="B56" s="87">
        <v>29955634590</v>
      </c>
      <c r="C56" s="76" t="s">
        <v>21</v>
      </c>
      <c r="D56" s="89">
        <v>4.99</v>
      </c>
      <c r="E56" s="62">
        <v>3231</v>
      </c>
      <c r="F56" s="7" t="s">
        <v>48</v>
      </c>
      <c r="G56" s="7"/>
    </row>
    <row r="57" spans="1:11" x14ac:dyDescent="0.25">
      <c r="A57" s="11" t="s">
        <v>14</v>
      </c>
      <c r="B57" s="82"/>
      <c r="C57" s="43"/>
      <c r="D57" s="57">
        <f>D55+D56</f>
        <v>79.849999999999994</v>
      </c>
      <c r="E57" s="64"/>
      <c r="F57" s="13"/>
      <c r="G57" s="13"/>
    </row>
    <row r="58" spans="1:11" x14ac:dyDescent="0.25">
      <c r="A58" s="74" t="s">
        <v>71</v>
      </c>
      <c r="B58" s="81">
        <v>41112127430</v>
      </c>
      <c r="C58" s="75" t="s">
        <v>21</v>
      </c>
      <c r="D58" s="56">
        <v>2.04</v>
      </c>
      <c r="E58" s="63">
        <v>3293</v>
      </c>
      <c r="F58" s="19" t="s">
        <v>50</v>
      </c>
      <c r="G58" s="19"/>
    </row>
    <row r="59" spans="1:11" x14ac:dyDescent="0.25">
      <c r="A59" s="11" t="s">
        <v>14</v>
      </c>
      <c r="B59" s="82"/>
      <c r="C59" s="43"/>
      <c r="D59" s="57">
        <f>D58</f>
        <v>2.04</v>
      </c>
      <c r="E59" s="64"/>
      <c r="F59" s="13"/>
      <c r="G59" s="13"/>
    </row>
    <row r="60" spans="1:11" x14ac:dyDescent="0.25">
      <c r="A60" s="74" t="s">
        <v>72</v>
      </c>
      <c r="B60" s="81">
        <v>94989605030</v>
      </c>
      <c r="C60" s="75" t="s">
        <v>21</v>
      </c>
      <c r="D60" s="56">
        <f>25.79+161.68</f>
        <v>187.47</v>
      </c>
      <c r="E60" s="63">
        <v>3293</v>
      </c>
      <c r="F60" s="19" t="s">
        <v>50</v>
      </c>
      <c r="G60" s="19"/>
    </row>
    <row r="61" spans="1:11" x14ac:dyDescent="0.25">
      <c r="A61" s="11" t="s">
        <v>14</v>
      </c>
      <c r="B61" s="82"/>
      <c r="C61" s="43"/>
      <c r="D61" s="57">
        <f>D60</f>
        <v>187.47</v>
      </c>
      <c r="E61" s="64"/>
      <c r="F61" s="13"/>
      <c r="G61" s="13"/>
    </row>
    <row r="62" spans="1:11" x14ac:dyDescent="0.25">
      <c r="A62" s="74" t="s">
        <v>75</v>
      </c>
      <c r="B62" s="81" t="s">
        <v>26</v>
      </c>
      <c r="C62" s="75" t="s">
        <v>80</v>
      </c>
      <c r="D62" s="70">
        <f>825+206.25</f>
        <v>1031.25</v>
      </c>
      <c r="E62" s="65">
        <v>3235</v>
      </c>
      <c r="F62" s="19" t="s">
        <v>64</v>
      </c>
      <c r="G62" s="21" t="s">
        <v>59</v>
      </c>
    </row>
    <row r="63" spans="1:11" x14ac:dyDescent="0.25">
      <c r="A63" s="11" t="s">
        <v>14</v>
      </c>
      <c r="B63" s="82"/>
      <c r="C63" s="43"/>
      <c r="D63" s="60">
        <f>D62</f>
        <v>1031.25</v>
      </c>
      <c r="E63" s="12"/>
      <c r="F63" s="12"/>
      <c r="G63" s="14"/>
    </row>
    <row r="64" spans="1:11" x14ac:dyDescent="0.25">
      <c r="A64" s="74" t="s">
        <v>76</v>
      </c>
      <c r="B64" s="81" t="s">
        <v>26</v>
      </c>
      <c r="C64" s="75" t="s">
        <v>73</v>
      </c>
      <c r="D64" s="107">
        <f>497.89+124.47</f>
        <v>622.36</v>
      </c>
      <c r="E64" s="65">
        <v>3235</v>
      </c>
      <c r="F64" s="19" t="s">
        <v>64</v>
      </c>
      <c r="G64" s="19" t="s">
        <v>105</v>
      </c>
    </row>
    <row r="65" spans="1:7" x14ac:dyDescent="0.25">
      <c r="A65" s="11" t="s">
        <v>14</v>
      </c>
      <c r="B65" s="82"/>
      <c r="C65" s="43"/>
      <c r="D65" s="108">
        <f>D64</f>
        <v>622.36</v>
      </c>
      <c r="E65" s="68"/>
      <c r="F65" s="13"/>
      <c r="G65" s="13"/>
    </row>
    <row r="66" spans="1:7" x14ac:dyDescent="0.25">
      <c r="A66" s="74" t="s">
        <v>81</v>
      </c>
      <c r="B66" s="105">
        <v>862218068</v>
      </c>
      <c r="C66" s="75" t="s">
        <v>21</v>
      </c>
      <c r="D66" s="56">
        <v>110.49</v>
      </c>
      <c r="E66" s="63">
        <v>3221</v>
      </c>
      <c r="F66" s="19" t="s">
        <v>99</v>
      </c>
      <c r="G66" s="19"/>
    </row>
    <row r="67" spans="1:7" x14ac:dyDescent="0.25">
      <c r="A67" s="11" t="s">
        <v>14</v>
      </c>
      <c r="B67" s="82"/>
      <c r="C67" s="43"/>
      <c r="D67" s="57">
        <f>D66</f>
        <v>110.49</v>
      </c>
      <c r="E67" s="64"/>
      <c r="F67" s="13"/>
      <c r="G67" s="13"/>
    </row>
    <row r="68" spans="1:7" x14ac:dyDescent="0.25">
      <c r="A68" s="74" t="s">
        <v>82</v>
      </c>
      <c r="B68" s="105">
        <v>32497003047</v>
      </c>
      <c r="C68" s="75" t="s">
        <v>21</v>
      </c>
      <c r="D68" s="56">
        <v>6.38</v>
      </c>
      <c r="E68" s="63">
        <v>3221</v>
      </c>
      <c r="F68" s="19" t="s">
        <v>99</v>
      </c>
      <c r="G68" s="19"/>
    </row>
    <row r="69" spans="1:7" x14ac:dyDescent="0.25">
      <c r="A69" s="11" t="s">
        <v>14</v>
      </c>
      <c r="B69" s="82"/>
      <c r="C69" s="43"/>
      <c r="D69" s="57">
        <f>D68</f>
        <v>6.38</v>
      </c>
      <c r="E69" s="64"/>
      <c r="F69" s="13"/>
      <c r="G69" s="13"/>
    </row>
    <row r="70" spans="1:7" x14ac:dyDescent="0.25">
      <c r="A70" s="74" t="s">
        <v>83</v>
      </c>
      <c r="B70" s="105">
        <v>90054874194</v>
      </c>
      <c r="C70" s="75" t="s">
        <v>84</v>
      </c>
      <c r="D70" s="56">
        <v>91.84</v>
      </c>
      <c r="E70" s="63">
        <v>3225</v>
      </c>
      <c r="F70" s="19" t="s">
        <v>100</v>
      </c>
      <c r="G70" s="19"/>
    </row>
    <row r="71" spans="1:7" x14ac:dyDescent="0.25">
      <c r="A71" s="11" t="s">
        <v>14</v>
      </c>
      <c r="B71" s="82"/>
      <c r="C71" s="43"/>
      <c r="D71" s="57">
        <f>D70</f>
        <v>91.84</v>
      </c>
      <c r="E71" s="64"/>
      <c r="F71" s="13"/>
      <c r="G71" s="13"/>
    </row>
    <row r="72" spans="1:7" x14ac:dyDescent="0.25">
      <c r="A72" s="74" t="s">
        <v>85</v>
      </c>
      <c r="B72" s="105">
        <v>15740190857</v>
      </c>
      <c r="C72" s="75" t="s">
        <v>21</v>
      </c>
      <c r="D72" s="56">
        <v>140</v>
      </c>
      <c r="E72" s="63">
        <v>3232</v>
      </c>
      <c r="F72" s="19" t="s">
        <v>98</v>
      </c>
      <c r="G72" s="19"/>
    </row>
    <row r="73" spans="1:7" x14ac:dyDescent="0.25">
      <c r="A73" s="11" t="s">
        <v>14</v>
      </c>
      <c r="B73" s="82"/>
      <c r="C73" s="43"/>
      <c r="D73" s="57">
        <f>D72</f>
        <v>140</v>
      </c>
      <c r="E73" s="64"/>
      <c r="F73" s="13"/>
      <c r="G73" s="13"/>
    </row>
    <row r="74" spans="1:7" x14ac:dyDescent="0.25">
      <c r="A74" s="74" t="s">
        <v>86</v>
      </c>
      <c r="B74" s="105">
        <v>78736211484</v>
      </c>
      <c r="C74" s="75" t="s">
        <v>21</v>
      </c>
      <c r="D74" s="56">
        <v>1038.75</v>
      </c>
      <c r="E74" s="63">
        <v>3233</v>
      </c>
      <c r="F74" s="19" t="s">
        <v>101</v>
      </c>
      <c r="G74" s="21" t="s">
        <v>59</v>
      </c>
    </row>
    <row r="75" spans="1:7" x14ac:dyDescent="0.25">
      <c r="A75" s="11" t="s">
        <v>14</v>
      </c>
      <c r="B75" s="82"/>
      <c r="C75" s="43"/>
      <c r="D75" s="57">
        <f>D74</f>
        <v>1038.75</v>
      </c>
      <c r="E75" s="64"/>
      <c r="F75" s="13"/>
      <c r="G75" s="13"/>
    </row>
    <row r="76" spans="1:7" x14ac:dyDescent="0.25">
      <c r="A76" s="74" t="s">
        <v>87</v>
      </c>
      <c r="B76" s="105">
        <v>95623041569</v>
      </c>
      <c r="C76" s="75" t="s">
        <v>21</v>
      </c>
      <c r="D76" s="56">
        <v>508.5</v>
      </c>
      <c r="E76" s="63">
        <v>3235</v>
      </c>
      <c r="F76" s="19" t="s">
        <v>44</v>
      </c>
      <c r="G76" s="21" t="s">
        <v>59</v>
      </c>
    </row>
    <row r="77" spans="1:7" x14ac:dyDescent="0.25">
      <c r="A77" s="11" t="s">
        <v>14</v>
      </c>
      <c r="B77" s="82"/>
      <c r="C77" s="43"/>
      <c r="D77" s="57">
        <f>D76</f>
        <v>508.5</v>
      </c>
      <c r="E77" s="64"/>
      <c r="F77" s="13"/>
      <c r="G77" s="13"/>
    </row>
    <row r="78" spans="1:7" x14ac:dyDescent="0.25">
      <c r="A78" s="74" t="s">
        <v>88</v>
      </c>
      <c r="B78" s="105">
        <v>53084642</v>
      </c>
      <c r="C78" s="75" t="s">
        <v>21</v>
      </c>
      <c r="D78" s="56">
        <v>6963</v>
      </c>
      <c r="E78" s="63">
        <v>3236</v>
      </c>
      <c r="F78" s="19" t="s">
        <v>102</v>
      </c>
      <c r="G78" s="19" t="s">
        <v>103</v>
      </c>
    </row>
    <row r="79" spans="1:7" x14ac:dyDescent="0.25">
      <c r="A79" s="11" t="s">
        <v>14</v>
      </c>
      <c r="B79" s="82"/>
      <c r="C79" s="43"/>
      <c r="D79" s="57">
        <f>D78</f>
        <v>6963</v>
      </c>
      <c r="E79" s="64"/>
      <c r="F79" s="13"/>
      <c r="G79" s="13"/>
    </row>
    <row r="80" spans="1:7" x14ac:dyDescent="0.25">
      <c r="A80" s="74" t="s">
        <v>89</v>
      </c>
      <c r="B80" s="105">
        <v>66467746606</v>
      </c>
      <c r="C80" s="106" t="s">
        <v>90</v>
      </c>
      <c r="D80" s="56">
        <v>219.99</v>
      </c>
      <c r="E80" s="63">
        <v>3237</v>
      </c>
      <c r="F80" s="19" t="s">
        <v>104</v>
      </c>
      <c r="G80" s="19"/>
    </row>
    <row r="81" spans="1:7" x14ac:dyDescent="0.25">
      <c r="A81" s="11" t="s">
        <v>14</v>
      </c>
      <c r="B81" s="82"/>
      <c r="C81" s="43"/>
      <c r="D81" s="57">
        <f>D80</f>
        <v>219.99</v>
      </c>
      <c r="E81" s="64"/>
      <c r="F81" s="13"/>
      <c r="G81" s="13"/>
    </row>
    <row r="82" spans="1:7" x14ac:dyDescent="0.25">
      <c r="A82" s="74" t="s">
        <v>91</v>
      </c>
      <c r="B82" s="105">
        <v>87500773013</v>
      </c>
      <c r="C82" s="106" t="s">
        <v>92</v>
      </c>
      <c r="D82" s="56">
        <v>219.95</v>
      </c>
      <c r="E82" s="63">
        <v>3237</v>
      </c>
      <c r="F82" s="19" t="s">
        <v>104</v>
      </c>
      <c r="G82" s="19"/>
    </row>
    <row r="83" spans="1:7" x14ac:dyDescent="0.25">
      <c r="A83" s="11" t="s">
        <v>14</v>
      </c>
      <c r="B83" s="82"/>
      <c r="C83" s="43"/>
      <c r="D83" s="57">
        <f>D82</f>
        <v>219.95</v>
      </c>
      <c r="E83" s="64"/>
      <c r="F83" s="13"/>
      <c r="G83" s="13"/>
    </row>
    <row r="84" spans="1:7" x14ac:dyDescent="0.25">
      <c r="A84" s="74" t="s">
        <v>93</v>
      </c>
      <c r="B84" s="105">
        <v>10839679016</v>
      </c>
      <c r="C84" s="106" t="s">
        <v>94</v>
      </c>
      <c r="D84" s="56">
        <v>219.95</v>
      </c>
      <c r="E84" s="63">
        <v>3237</v>
      </c>
      <c r="F84" s="19" t="s">
        <v>104</v>
      </c>
      <c r="G84" s="19"/>
    </row>
    <row r="85" spans="1:7" x14ac:dyDescent="0.25">
      <c r="A85" s="11" t="s">
        <v>14</v>
      </c>
      <c r="B85" s="82"/>
      <c r="C85" s="43"/>
      <c r="D85" s="57">
        <f>D84</f>
        <v>219.95</v>
      </c>
      <c r="E85" s="64"/>
      <c r="F85" s="13"/>
      <c r="G85" s="13"/>
    </row>
    <row r="86" spans="1:7" x14ac:dyDescent="0.25">
      <c r="B86" s="85"/>
    </row>
    <row r="87" spans="1:7" s="78" customFormat="1" ht="28.5" customHeight="1" x14ac:dyDescent="0.25">
      <c r="A87" s="92" t="s">
        <v>29</v>
      </c>
      <c r="B87" s="92"/>
      <c r="C87" s="92"/>
      <c r="D87" s="53">
        <f>D8+D10+D12+D16+D18+D20+D23+D25+D27+D29+D31+D33+D35+D37+D39+D43+D45+D47+D50+D52+D54+D57+D59+D61+D63+D65+D67+D69+D71+D73+D75+D77+D79+D81+D83+D85</f>
        <v>24287.700000000004</v>
      </c>
    </row>
    <row r="88" spans="1:7" x14ac:dyDescent="0.25">
      <c r="B88" s="85"/>
    </row>
    <row r="89" spans="1:7" x14ac:dyDescent="0.25">
      <c r="B89" s="85"/>
    </row>
  </sheetData>
  <autoFilter ref="E1:E65"/>
  <mergeCells count="6">
    <mergeCell ref="A87:C87"/>
    <mergeCell ref="B1:F1"/>
    <mergeCell ref="B2:F2"/>
    <mergeCell ref="B4:F4"/>
    <mergeCell ref="A3:F3"/>
    <mergeCell ref="E6:F6"/>
  </mergeCells>
  <pageMargins left="0.7" right="0.7" top="0.75" bottom="0.75" header="0.3" footer="0.3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6"/>
  <sheetViews>
    <sheetView workbookViewId="0">
      <selection activeCell="A7" sqref="A7"/>
    </sheetView>
  </sheetViews>
  <sheetFormatPr defaultRowHeight="15" x14ac:dyDescent="0.25"/>
  <cols>
    <col min="1" max="1" width="71.7109375" customWidth="1"/>
    <col min="2" max="2" width="21.85546875" style="45" customWidth="1"/>
    <col min="3" max="3" width="18.28515625" customWidth="1"/>
    <col min="4" max="4" width="65" customWidth="1"/>
    <col min="5" max="5" width="45.85546875" customWidth="1"/>
  </cols>
  <sheetData>
    <row r="1" spans="1:6" x14ac:dyDescent="0.25">
      <c r="A1" t="s">
        <v>0</v>
      </c>
      <c r="B1" s="100" t="s">
        <v>2</v>
      </c>
      <c r="C1" s="100"/>
      <c r="D1" s="100"/>
      <c r="E1" s="100"/>
      <c r="F1" s="100"/>
    </row>
    <row r="2" spans="1:6" x14ac:dyDescent="0.25">
      <c r="A2" t="s">
        <v>1</v>
      </c>
      <c r="B2" s="101" t="s">
        <v>74</v>
      </c>
      <c r="C2" s="101"/>
      <c r="D2" s="101"/>
      <c r="E2" s="101"/>
      <c r="F2" s="101"/>
    </row>
    <row r="4" spans="1:6" x14ac:dyDescent="0.25">
      <c r="A4" t="s">
        <v>9</v>
      </c>
      <c r="B4" s="44" t="s">
        <v>11</v>
      </c>
    </row>
    <row r="6" spans="1:6" ht="31.5" customHeight="1" x14ac:dyDescent="0.25">
      <c r="A6" s="23" t="s">
        <v>3</v>
      </c>
      <c r="B6" s="71" t="s">
        <v>7</v>
      </c>
      <c r="C6" s="98" t="s">
        <v>8</v>
      </c>
      <c r="D6" s="99"/>
      <c r="E6" s="61" t="s">
        <v>38</v>
      </c>
    </row>
    <row r="7" spans="1:6" ht="15" customHeight="1" x14ac:dyDescent="0.25">
      <c r="A7" s="2" t="s">
        <v>97</v>
      </c>
      <c r="B7" s="56">
        <v>459.64</v>
      </c>
      <c r="C7" s="37">
        <v>3237</v>
      </c>
      <c r="D7" s="7" t="s">
        <v>51</v>
      </c>
      <c r="E7" s="3" t="s">
        <v>5</v>
      </c>
    </row>
    <row r="8" spans="1:6" ht="15" customHeight="1" x14ac:dyDescent="0.25">
      <c r="A8" t="s">
        <v>96</v>
      </c>
      <c r="B8" s="89">
        <v>155.12</v>
      </c>
      <c r="C8" s="37">
        <v>3237</v>
      </c>
      <c r="D8" s="7" t="s">
        <v>51</v>
      </c>
      <c r="E8" s="3" t="s">
        <v>5</v>
      </c>
    </row>
    <row r="9" spans="1:6" s="10" customFormat="1" x14ac:dyDescent="0.25">
      <c r="A9" s="11" t="s">
        <v>14</v>
      </c>
      <c r="B9" s="90">
        <f>SUM(B7:B8)</f>
        <v>614.76</v>
      </c>
      <c r="C9" s="11"/>
      <c r="D9" s="13"/>
      <c r="E9" s="13"/>
    </row>
    <row r="10" spans="1:6" ht="30" customHeight="1" x14ac:dyDescent="0.25">
      <c r="A10" s="26" t="s">
        <v>30</v>
      </c>
      <c r="B10" s="30">
        <f>B9</f>
        <v>614.76</v>
      </c>
    </row>
    <row r="11" spans="1:6" x14ac:dyDescent="0.25">
      <c r="B11" s="31"/>
    </row>
    <row r="12" spans="1:6" x14ac:dyDescent="0.25">
      <c r="B12" s="31"/>
    </row>
    <row r="13" spans="1:6" x14ac:dyDescent="0.25">
      <c r="B13" s="31"/>
    </row>
    <row r="14" spans="1:6" x14ac:dyDescent="0.25">
      <c r="B14" s="31"/>
    </row>
    <row r="15" spans="1:6" x14ac:dyDescent="0.25">
      <c r="B15" s="31"/>
    </row>
    <row r="16" spans="1:6" x14ac:dyDescent="0.25">
      <c r="B16" s="31"/>
    </row>
    <row r="17" spans="2:2" x14ac:dyDescent="0.25">
      <c r="B17" s="31"/>
    </row>
    <row r="18" spans="2:2" x14ac:dyDescent="0.25">
      <c r="B18" s="31"/>
    </row>
    <row r="19" spans="2:2" x14ac:dyDescent="0.25">
      <c r="B19" s="31"/>
    </row>
    <row r="20" spans="2:2" x14ac:dyDescent="0.25">
      <c r="B20" s="31"/>
    </row>
    <row r="21" spans="2:2" x14ac:dyDescent="0.25">
      <c r="B21" s="31"/>
    </row>
    <row r="22" spans="2:2" x14ac:dyDescent="0.25">
      <c r="B22" s="31"/>
    </row>
    <row r="23" spans="2:2" x14ac:dyDescent="0.25">
      <c r="B23" s="31"/>
    </row>
    <row r="24" spans="2:2" x14ac:dyDescent="0.25">
      <c r="B24" s="31"/>
    </row>
    <row r="25" spans="2:2" x14ac:dyDescent="0.25">
      <c r="B25" s="31"/>
    </row>
    <row r="26" spans="2:2" x14ac:dyDescent="0.25">
      <c r="B26" s="31"/>
    </row>
    <row r="27" spans="2:2" x14ac:dyDescent="0.25">
      <c r="B27" s="31"/>
    </row>
    <row r="28" spans="2:2" x14ac:dyDescent="0.25">
      <c r="B28" s="31"/>
    </row>
    <row r="29" spans="2:2" x14ac:dyDescent="0.25">
      <c r="B29" s="31"/>
    </row>
    <row r="30" spans="2:2" x14ac:dyDescent="0.25">
      <c r="B30" s="31"/>
    </row>
    <row r="31" spans="2:2" x14ac:dyDescent="0.25">
      <c r="B31" s="31"/>
    </row>
    <row r="32" spans="2:2" x14ac:dyDescent="0.25">
      <c r="B32" s="31"/>
    </row>
    <row r="33" spans="2:2" x14ac:dyDescent="0.25">
      <c r="B33" s="31"/>
    </row>
    <row r="34" spans="2:2" x14ac:dyDescent="0.25">
      <c r="B34" s="31"/>
    </row>
    <row r="35" spans="2:2" x14ac:dyDescent="0.25">
      <c r="B35" s="31"/>
    </row>
    <row r="36" spans="2:2" x14ac:dyDescent="0.25">
      <c r="B36" s="31"/>
    </row>
    <row r="37" spans="2:2" x14ac:dyDescent="0.25">
      <c r="B37" s="31"/>
    </row>
    <row r="38" spans="2:2" x14ac:dyDescent="0.25">
      <c r="B38" s="31"/>
    </row>
    <row r="39" spans="2:2" x14ac:dyDescent="0.25">
      <c r="B39" s="31"/>
    </row>
    <row r="40" spans="2:2" x14ac:dyDescent="0.25">
      <c r="B40" s="31"/>
    </row>
    <row r="41" spans="2:2" x14ac:dyDescent="0.25">
      <c r="B41" s="31"/>
    </row>
    <row r="42" spans="2:2" x14ac:dyDescent="0.25">
      <c r="B42" s="31"/>
    </row>
    <row r="43" spans="2:2" x14ac:dyDescent="0.25">
      <c r="B43" s="31"/>
    </row>
    <row r="44" spans="2:2" x14ac:dyDescent="0.25">
      <c r="B44" s="31"/>
    </row>
    <row r="45" spans="2:2" x14ac:dyDescent="0.25">
      <c r="B45" s="31"/>
    </row>
    <row r="46" spans="2:2" x14ac:dyDescent="0.25">
      <c r="B46" s="31"/>
    </row>
    <row r="47" spans="2:2" x14ac:dyDescent="0.25">
      <c r="B47" s="31"/>
    </row>
    <row r="48" spans="2:2" x14ac:dyDescent="0.25">
      <c r="B48" s="31"/>
    </row>
    <row r="49" spans="2:2" x14ac:dyDescent="0.25">
      <c r="B49" s="31"/>
    </row>
    <row r="50" spans="2:2" x14ac:dyDescent="0.25">
      <c r="B50" s="31"/>
    </row>
    <row r="51" spans="2:2" x14ac:dyDescent="0.25">
      <c r="B51" s="31"/>
    </row>
    <row r="52" spans="2:2" x14ac:dyDescent="0.25">
      <c r="B52" s="31"/>
    </row>
    <row r="53" spans="2:2" x14ac:dyDescent="0.25">
      <c r="B53" s="31"/>
    </row>
    <row r="54" spans="2:2" x14ac:dyDescent="0.25">
      <c r="B54" s="31"/>
    </row>
    <row r="55" spans="2:2" x14ac:dyDescent="0.25">
      <c r="B55" s="31"/>
    </row>
    <row r="56" spans="2:2" x14ac:dyDescent="0.25">
      <c r="B56" s="31"/>
    </row>
    <row r="57" spans="2:2" x14ac:dyDescent="0.25">
      <c r="B57" s="31"/>
    </row>
    <row r="58" spans="2:2" x14ac:dyDescent="0.25">
      <c r="B58" s="31"/>
    </row>
    <row r="59" spans="2:2" x14ac:dyDescent="0.25">
      <c r="B59" s="31"/>
    </row>
    <row r="60" spans="2:2" x14ac:dyDescent="0.25">
      <c r="B60" s="31"/>
    </row>
    <row r="61" spans="2:2" x14ac:dyDescent="0.25">
      <c r="B61" s="31"/>
    </row>
    <row r="62" spans="2:2" x14ac:dyDescent="0.25">
      <c r="B62" s="31"/>
    </row>
    <row r="63" spans="2:2" x14ac:dyDescent="0.25">
      <c r="B63" s="31"/>
    </row>
    <row r="64" spans="2:2" x14ac:dyDescent="0.25">
      <c r="B64" s="31"/>
    </row>
    <row r="65" spans="2:2" x14ac:dyDescent="0.25">
      <c r="B65" s="31"/>
    </row>
    <row r="66" spans="2:2" x14ac:dyDescent="0.25">
      <c r="B66" s="31"/>
    </row>
    <row r="67" spans="2:2" x14ac:dyDescent="0.25">
      <c r="B67" s="31"/>
    </row>
    <row r="68" spans="2:2" x14ac:dyDescent="0.25">
      <c r="B68" s="31"/>
    </row>
    <row r="69" spans="2:2" x14ac:dyDescent="0.25">
      <c r="B69" s="31"/>
    </row>
    <row r="70" spans="2:2" x14ac:dyDescent="0.25">
      <c r="B70" s="31"/>
    </row>
    <row r="71" spans="2:2" x14ac:dyDescent="0.25">
      <c r="B71" s="31"/>
    </row>
    <row r="72" spans="2:2" x14ac:dyDescent="0.25">
      <c r="B72" s="31"/>
    </row>
    <row r="73" spans="2:2" x14ac:dyDescent="0.25">
      <c r="B73" s="31"/>
    </row>
    <row r="74" spans="2:2" x14ac:dyDescent="0.25">
      <c r="B74" s="31"/>
    </row>
    <row r="75" spans="2:2" x14ac:dyDescent="0.25">
      <c r="B75" s="31"/>
    </row>
    <row r="76" spans="2:2" x14ac:dyDescent="0.25">
      <c r="B76" s="31"/>
    </row>
    <row r="77" spans="2:2" x14ac:dyDescent="0.25">
      <c r="B77" s="31"/>
    </row>
    <row r="78" spans="2:2" x14ac:dyDescent="0.25">
      <c r="B78" s="31"/>
    </row>
    <row r="79" spans="2:2" x14ac:dyDescent="0.25">
      <c r="B79" s="31"/>
    </row>
    <row r="80" spans="2:2" x14ac:dyDescent="0.25">
      <c r="B80" s="31"/>
    </row>
    <row r="81" spans="2:2" x14ac:dyDescent="0.25">
      <c r="B81" s="31"/>
    </row>
    <row r="82" spans="2:2" x14ac:dyDescent="0.25">
      <c r="B82" s="31"/>
    </row>
    <row r="83" spans="2:2" x14ac:dyDescent="0.25">
      <c r="B83" s="31"/>
    </row>
    <row r="84" spans="2:2" x14ac:dyDescent="0.25">
      <c r="B84" s="31"/>
    </row>
    <row r="85" spans="2:2" x14ac:dyDescent="0.25">
      <c r="B85" s="31"/>
    </row>
    <row r="86" spans="2:2" x14ac:dyDescent="0.25">
      <c r="B86" s="31"/>
    </row>
    <row r="87" spans="2:2" x14ac:dyDescent="0.25">
      <c r="B87" s="31"/>
    </row>
    <row r="88" spans="2:2" x14ac:dyDescent="0.25">
      <c r="B88" s="31"/>
    </row>
    <row r="89" spans="2:2" x14ac:dyDescent="0.25">
      <c r="B89" s="31"/>
    </row>
    <row r="90" spans="2:2" x14ac:dyDescent="0.25">
      <c r="B90" s="31"/>
    </row>
    <row r="91" spans="2:2" x14ac:dyDescent="0.25">
      <c r="B91" s="31"/>
    </row>
    <row r="92" spans="2:2" x14ac:dyDescent="0.25">
      <c r="B92" s="31"/>
    </row>
    <row r="93" spans="2:2" x14ac:dyDescent="0.25">
      <c r="B93" s="31"/>
    </row>
    <row r="94" spans="2:2" x14ac:dyDescent="0.25">
      <c r="B94" s="31"/>
    </row>
    <row r="95" spans="2:2" x14ac:dyDescent="0.25">
      <c r="B95" s="31"/>
    </row>
    <row r="96" spans="2:2" x14ac:dyDescent="0.25">
      <c r="B96" s="31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</sheetData>
  <mergeCells count="3">
    <mergeCell ref="C6:D6"/>
    <mergeCell ref="B1:F1"/>
    <mergeCell ref="B2:F2"/>
  </mergeCells>
  <pageMargins left="0.7" right="0.7" top="0.75" bottom="0.75" header="0.3" footer="0.3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activeCell="B22" sqref="B22"/>
    </sheetView>
  </sheetViews>
  <sheetFormatPr defaultRowHeight="15" x14ac:dyDescent="0.25"/>
  <cols>
    <col min="1" max="1" width="43.5703125" customWidth="1"/>
    <col min="2" max="2" width="21.42578125" style="31" customWidth="1"/>
    <col min="3" max="3" width="16.42578125" customWidth="1"/>
    <col min="4" max="4" width="68.7109375" customWidth="1"/>
    <col min="5" max="5" width="9.140625" customWidth="1"/>
  </cols>
  <sheetData>
    <row r="1" spans="1:5" x14ac:dyDescent="0.25">
      <c r="A1" t="s">
        <v>0</v>
      </c>
      <c r="B1" s="100" t="s">
        <v>2</v>
      </c>
      <c r="C1" s="100"/>
      <c r="D1" s="100"/>
      <c r="E1" s="100"/>
    </row>
    <row r="2" spans="1:5" x14ac:dyDescent="0.25">
      <c r="A2" t="s">
        <v>1</v>
      </c>
      <c r="B2" s="101" t="s">
        <v>74</v>
      </c>
      <c r="C2" s="101"/>
      <c r="D2" s="101"/>
      <c r="E2" s="101"/>
    </row>
    <row r="4" spans="1:5" x14ac:dyDescent="0.25">
      <c r="A4" t="s">
        <v>9</v>
      </c>
      <c r="B4" s="30" t="s">
        <v>12</v>
      </c>
    </row>
    <row r="6" spans="1:5" ht="31.5" customHeight="1" x14ac:dyDescent="0.25">
      <c r="A6" s="25" t="s">
        <v>3</v>
      </c>
      <c r="B6" s="32" t="s">
        <v>7</v>
      </c>
      <c r="C6" s="102" t="s">
        <v>8</v>
      </c>
      <c r="D6" s="103"/>
    </row>
    <row r="7" spans="1:5" x14ac:dyDescent="0.25">
      <c r="A7" s="8" t="s">
        <v>32</v>
      </c>
      <c r="B7" s="33">
        <v>161391.62</v>
      </c>
      <c r="C7" s="16">
        <v>3111</v>
      </c>
      <c r="D7" s="17" t="s">
        <v>13</v>
      </c>
    </row>
    <row r="8" spans="1:5" s="10" customFormat="1" x14ac:dyDescent="0.25">
      <c r="A8" s="14" t="s">
        <v>14</v>
      </c>
      <c r="B8" s="34">
        <f>B7</f>
        <v>161391.62</v>
      </c>
      <c r="C8" s="12" t="s">
        <v>5</v>
      </c>
      <c r="D8" s="13"/>
    </row>
    <row r="9" spans="1:5" s="10" customFormat="1" x14ac:dyDescent="0.25">
      <c r="A9" s="8" t="s">
        <v>32</v>
      </c>
      <c r="B9" s="33">
        <v>26674.959999999999</v>
      </c>
      <c r="C9" s="24">
        <v>3132</v>
      </c>
      <c r="D9" s="17" t="s">
        <v>47</v>
      </c>
    </row>
    <row r="10" spans="1:5" s="10" customFormat="1" x14ac:dyDescent="0.25">
      <c r="A10" s="14" t="s">
        <v>14</v>
      </c>
      <c r="B10" s="34">
        <f>B9</f>
        <v>26674.959999999999</v>
      </c>
      <c r="C10" s="12"/>
      <c r="D10" s="13"/>
    </row>
    <row r="11" spans="1:5" s="10" customFormat="1" x14ac:dyDescent="0.25">
      <c r="A11" s="8" t="s">
        <v>32</v>
      </c>
      <c r="B11" s="33">
        <v>618.57000000000005</v>
      </c>
      <c r="C11" s="24">
        <v>3121</v>
      </c>
      <c r="D11" s="17" t="s">
        <v>60</v>
      </c>
    </row>
    <row r="12" spans="1:5" s="10" customFormat="1" x14ac:dyDescent="0.25">
      <c r="A12" s="14" t="s">
        <v>14</v>
      </c>
      <c r="B12" s="34">
        <f>B11</f>
        <v>618.57000000000005</v>
      </c>
      <c r="C12" s="12"/>
      <c r="D12" s="13"/>
    </row>
    <row r="13" spans="1:5" x14ac:dyDescent="0.25">
      <c r="A13" s="8" t="s">
        <v>32</v>
      </c>
      <c r="B13" s="33">
        <v>17664.29</v>
      </c>
      <c r="C13" s="16">
        <v>3211</v>
      </c>
      <c r="D13" s="17" t="s">
        <v>15</v>
      </c>
    </row>
    <row r="14" spans="1:5" s="10" customFormat="1" x14ac:dyDescent="0.25">
      <c r="A14" s="14" t="s">
        <v>14</v>
      </c>
      <c r="B14" s="34">
        <f>B13</f>
        <v>17664.29</v>
      </c>
      <c r="C14" s="12" t="s">
        <v>5</v>
      </c>
      <c r="D14" s="13" t="s">
        <v>5</v>
      </c>
    </row>
    <row r="15" spans="1:5" s="10" customFormat="1" x14ac:dyDescent="0.25">
      <c r="A15" s="8" t="s">
        <v>32</v>
      </c>
      <c r="B15" s="33">
        <v>739.61</v>
      </c>
      <c r="C15" s="16">
        <v>3241</v>
      </c>
      <c r="D15" s="17" t="s">
        <v>63</v>
      </c>
    </row>
    <row r="16" spans="1:5" s="10" customFormat="1" x14ac:dyDescent="0.25">
      <c r="A16" s="14" t="s">
        <v>14</v>
      </c>
      <c r="B16" s="34">
        <f>B15</f>
        <v>739.61</v>
      </c>
      <c r="C16" s="9"/>
      <c r="D16" s="40"/>
    </row>
    <row r="17" spans="1:4" x14ac:dyDescent="0.25">
      <c r="A17" s="8" t="s">
        <v>32</v>
      </c>
      <c r="B17" s="33">
        <v>1610.91</v>
      </c>
      <c r="C17" s="16">
        <v>3212</v>
      </c>
      <c r="D17" s="17" t="s">
        <v>16</v>
      </c>
    </row>
    <row r="18" spans="1:4" s="10" customFormat="1" x14ac:dyDescent="0.25">
      <c r="A18" s="14" t="s">
        <v>14</v>
      </c>
      <c r="B18" s="34">
        <f>B17</f>
        <v>1610.91</v>
      </c>
      <c r="C18" s="12"/>
      <c r="D18" s="13"/>
    </row>
    <row r="19" spans="1:4" s="10" customFormat="1" hidden="1" x14ac:dyDescent="0.25">
      <c r="A19" s="8" t="s">
        <v>32</v>
      </c>
      <c r="B19" s="33" t="s">
        <v>5</v>
      </c>
      <c r="C19" s="24">
        <v>3214</v>
      </c>
      <c r="D19" s="17" t="s">
        <v>39</v>
      </c>
    </row>
    <row r="20" spans="1:4" s="10" customFormat="1" hidden="1" x14ac:dyDescent="0.25">
      <c r="A20" s="14" t="s">
        <v>14</v>
      </c>
      <c r="B20" s="34" t="str">
        <f>B19</f>
        <v xml:space="preserve"> </v>
      </c>
      <c r="C20" s="11"/>
      <c r="D20" s="13"/>
    </row>
    <row r="21" spans="1:4" ht="29.25" customHeight="1" x14ac:dyDescent="0.25">
      <c r="A21" s="28" t="s">
        <v>31</v>
      </c>
      <c r="B21" s="35">
        <f>B8+B10+B14+B18+B12+B16</f>
        <v>208699.96</v>
      </c>
    </row>
  </sheetData>
  <autoFilter ref="C1:C21"/>
  <mergeCells count="3">
    <mergeCell ref="C6:D6"/>
    <mergeCell ref="B1:E1"/>
    <mergeCell ref="B2:E2"/>
  </mergeCells>
  <pageMargins left="0.7" right="0.7" top="0.75" bottom="0.75" header="0.3" footer="0.3"/>
  <pageSetup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B2" sqref="B2:D2"/>
    </sheetView>
  </sheetViews>
  <sheetFormatPr defaultRowHeight="15" x14ac:dyDescent="0.25"/>
  <cols>
    <col min="1" max="1" width="45.140625" customWidth="1"/>
    <col min="2" max="2" width="18.28515625" style="31" customWidth="1"/>
    <col min="3" max="3" width="19.140625" customWidth="1"/>
    <col min="4" max="4" width="49.42578125" customWidth="1"/>
    <col min="5" max="5" width="16.28515625" customWidth="1"/>
    <col min="6" max="6" width="36.7109375" customWidth="1"/>
  </cols>
  <sheetData>
    <row r="1" spans="1:6" x14ac:dyDescent="0.25">
      <c r="A1" t="s">
        <v>0</v>
      </c>
      <c r="B1" s="100" t="s">
        <v>2</v>
      </c>
      <c r="C1" s="100"/>
      <c r="D1" s="100"/>
    </row>
    <row r="2" spans="1:6" x14ac:dyDescent="0.25">
      <c r="A2" t="s">
        <v>1</v>
      </c>
      <c r="B2" s="104" t="s">
        <v>74</v>
      </c>
      <c r="C2" s="104"/>
      <c r="D2" s="104"/>
    </row>
    <row r="4" spans="1:6" x14ac:dyDescent="0.25">
      <c r="A4" t="s">
        <v>9</v>
      </c>
      <c r="B4" s="100" t="s">
        <v>34</v>
      </c>
      <c r="C4" s="100"/>
      <c r="D4" s="100"/>
    </row>
    <row r="5" spans="1:6" x14ac:dyDescent="0.25">
      <c r="C5" s="1"/>
    </row>
    <row r="6" spans="1:6" ht="29.25" customHeight="1" x14ac:dyDescent="0.25">
      <c r="A6" s="25" t="s">
        <v>3</v>
      </c>
      <c r="B6" s="32" t="s">
        <v>7</v>
      </c>
      <c r="C6" s="102" t="s">
        <v>8</v>
      </c>
      <c r="D6" s="103"/>
      <c r="E6" s="1" t="s">
        <v>5</v>
      </c>
      <c r="F6" s="1"/>
    </row>
    <row r="7" spans="1:6" x14ac:dyDescent="0.25">
      <c r="A7" s="24" t="s">
        <v>26</v>
      </c>
      <c r="B7" s="36" t="s">
        <v>26</v>
      </c>
      <c r="C7" s="16" t="s">
        <v>26</v>
      </c>
      <c r="D7" s="17"/>
    </row>
    <row r="8" spans="1:6" s="10" customFormat="1" x14ac:dyDescent="0.25">
      <c r="A8" s="11" t="s">
        <v>14</v>
      </c>
      <c r="B8" s="22" t="s">
        <v>26</v>
      </c>
      <c r="C8" s="12"/>
      <c r="D8" s="13"/>
    </row>
    <row r="9" spans="1:6" ht="29.25" customHeight="1" x14ac:dyDescent="0.25">
      <c r="A9" s="29" t="s">
        <v>33</v>
      </c>
      <c r="B9" s="27" t="s">
        <v>26</v>
      </c>
    </row>
  </sheetData>
  <mergeCells count="4">
    <mergeCell ref="C6:D6"/>
    <mergeCell ref="B1:D1"/>
    <mergeCell ref="B2:D2"/>
    <mergeCell ref="B4:D4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Kat.1 PRAVNE OSOBE</vt:lpstr>
      <vt:lpstr>Kat.1 FIZIČKE OSOBE</vt:lpstr>
      <vt:lpstr>Kat.2 FIZIČKE OSOBE</vt:lpstr>
      <vt:lpstr>MALOLJETNE FIZIČKE OSOBE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</dc:creator>
  <cp:lastModifiedBy>LUCIJA</cp:lastModifiedBy>
  <cp:lastPrinted>2026-04-10T11:26:27Z</cp:lastPrinted>
  <dcterms:created xsi:type="dcterms:W3CDTF">2024-02-14T09:37:48Z</dcterms:created>
  <dcterms:modified xsi:type="dcterms:W3CDTF">2026-06-15T12:55:40Z</dcterms:modified>
</cp:coreProperties>
</file>