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6\Objava informacija o trošenju sredstava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OSOBE'!$E$1:$E$87</definedName>
    <definedName name="_xlnm._FilterDatabase" localSheetId="2" hidden="1">'Kat.2 FIZIČKE OSOBE'!$C$1:$C$29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" l="1"/>
  <c r="B11" i="2"/>
  <c r="D85" i="1"/>
  <c r="D72" i="1"/>
  <c r="D70" i="1"/>
  <c r="D58" i="1"/>
  <c r="D54" i="1"/>
  <c r="D47" i="1"/>
  <c r="D24" i="1"/>
  <c r="D16" i="1"/>
  <c r="D34" i="1"/>
  <c r="D87" i="1"/>
  <c r="D76" i="1"/>
  <c r="D79" i="1"/>
  <c r="D80" i="1" s="1"/>
  <c r="D82" i="1"/>
  <c r="D73" i="1"/>
  <c r="D71" i="1"/>
  <c r="D78" i="1"/>
  <c r="D74" i="1"/>
  <c r="B24" i="3"/>
  <c r="D23" i="1"/>
  <c r="D39" i="1"/>
  <c r="D60" i="1"/>
  <c r="D62" i="1"/>
  <c r="D21" i="1"/>
  <c r="D15" i="1"/>
  <c r="D64" i="1"/>
  <c r="D11" i="1"/>
  <c r="D29" i="1"/>
  <c r="D13" i="1"/>
  <c r="B20" i="3"/>
  <c r="B18" i="3"/>
  <c r="B16" i="3"/>
  <c r="B14" i="3"/>
  <c r="B12" i="3"/>
  <c r="D36" i="1" l="1"/>
  <c r="D30" i="1"/>
  <c r="D66" i="1" l="1"/>
  <c r="D56" i="1"/>
  <c r="D51" i="1"/>
  <c r="D44" i="1"/>
  <c r="D68" i="1"/>
  <c r="D49" i="1"/>
  <c r="B12" i="2" l="1"/>
  <c r="D32" i="1"/>
  <c r="D42" i="1" l="1"/>
  <c r="D40" i="1"/>
  <c r="D20" i="1"/>
  <c r="D26" i="1"/>
  <c r="D38" i="1" l="1"/>
  <c r="D12" i="1"/>
  <c r="D10" i="1" l="1"/>
  <c r="B10" i="3"/>
  <c r="D18" i="1" l="1"/>
  <c r="D8" i="1" l="1"/>
  <c r="B28" i="3" l="1"/>
  <c r="B22" i="3" l="1"/>
  <c r="D28" i="1" l="1"/>
  <c r="D89" i="1" s="1"/>
  <c r="B26" i="3" l="1"/>
  <c r="B8" i="3" l="1"/>
</calcChain>
</file>

<file path=xl/sharedStrings.xml><?xml version="1.0" encoding="utf-8"?>
<sst xmlns="http://schemas.openxmlformats.org/spreadsheetml/2006/main" count="291" uniqueCount="109">
  <si>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</si>
  <si>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</si>
  <si>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</si>
  <si>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</si>
  <si>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</si>
  <si>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</si>
  <si>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</si>
  <si>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</si>
  <si>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</si>
  <si>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</si>
  <si>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</si>
  <si>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</si>
  <si>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</si>
  <si>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</si>
  <si>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</si>
  <si>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</si>
  <si>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</si>
  <si>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</si>
  <si>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</si>
  <si>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</si>
  <si>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</si>
  <si>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</si>
  <si>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</si>
  <si>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</si>
  <si>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</si>
  <si>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</si>
  <si>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</si>
  <si>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</si>
  <si>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</si>
  <si>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</si>
  <si>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</si>
  <si>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</si>
  <si>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</si>
  <si>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</si>
  <si>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</si>
  <si>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</si>
  <si>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</si>
  <si>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</si>
  <si>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</si>
  <si>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Loko vožnja</t>
  </si>
  <si>
    <t>Opskrba vodom</t>
  </si>
  <si>
    <t>Zagrebačka banka d.d.</t>
  </si>
  <si>
    <t>Bankarske usluge i usluge platnog prometa</t>
  </si>
  <si>
    <t>HEP d.d.</t>
  </si>
  <si>
    <t>Zakupnine i najamnine</t>
  </si>
  <si>
    <t>FINA (Financijska agencija)</t>
  </si>
  <si>
    <t>VODOOPSKRBA I ODVODNJA d.o.o.</t>
  </si>
  <si>
    <t>Doprinosi za obvezno zdravstveno osiguranje</t>
  </si>
  <si>
    <t>HT d.d. (Hrvatski Telekom d.d.)</t>
  </si>
  <si>
    <t>Usluge telefona, interneta, pošte i prijevoza</t>
  </si>
  <si>
    <t>Uredski materijal</t>
  </si>
  <si>
    <t xml:space="preserve"> Reprezentacija</t>
  </si>
  <si>
    <t xml:space="preserve">Ugovor o djelu </t>
  </si>
  <si>
    <t>Pričuva</t>
  </si>
  <si>
    <t>GRADSKO STAMBENO KOMUNALNO GOSPODARSTVO d.o.o.</t>
  </si>
  <si>
    <t>GRADSKA PLINARA ZAGREB-OPSKRBA d.o.o.</t>
  </si>
  <si>
    <t>HP d.d. (HP - Hrvatska pošta d.d.)</t>
  </si>
  <si>
    <t>Studentski centar u Zagrebu</t>
  </si>
  <si>
    <t>Usluge studentskih servisa</t>
  </si>
  <si>
    <t>Članarine</t>
  </si>
  <si>
    <t>MLINAR pekarska industrija d.o.o.</t>
  </si>
  <si>
    <t>Stručno usavršavanje zaposlenika</t>
  </si>
  <si>
    <t xml:space="preserve"> Programsko financiranje</t>
  </si>
  <si>
    <t>Knjige</t>
  </si>
  <si>
    <t>UPI-2M PLUS d.o.o.</t>
  </si>
  <si>
    <t>Novi informator d.o.o.</t>
  </si>
  <si>
    <t>OŽUJAK 2026</t>
  </si>
  <si>
    <t>Jubilarne nagrade</t>
  </si>
  <si>
    <t xml:space="preserve">Nagrada za radne rezultate </t>
  </si>
  <si>
    <t>Uskrsnica</t>
  </si>
  <si>
    <t xml:space="preserve"> Naknada za smrtni sučaj u obitelji</t>
  </si>
  <si>
    <t>Makvić obrt za prijevoz</t>
  </si>
  <si>
    <t>ZN vl. Zoran Šilipetar taxi</t>
  </si>
  <si>
    <t>Promidžbeni materijal</t>
  </si>
  <si>
    <t>Usluge informiranja</t>
  </si>
  <si>
    <t>M.Gregurović</t>
  </si>
  <si>
    <t>Ostale nespomenute usluge</t>
  </si>
  <si>
    <t>Naknade troškova osobama izvan radnog odnosa</t>
  </si>
  <si>
    <t xml:space="preserve"> Crossref</t>
  </si>
  <si>
    <t>Javni bilježnik T.Sudar</t>
  </si>
  <si>
    <t>Javnobilježničke usluge</t>
  </si>
  <si>
    <t>Ostali nespomenuti rashodi</t>
  </si>
  <si>
    <t>Školarine</t>
  </si>
  <si>
    <t>Licence</t>
  </si>
  <si>
    <t>Računalna oprema</t>
  </si>
  <si>
    <t>CENTAR ZA RAČUNOVODSTVO I FINANCIJE d.o.o.</t>
  </si>
  <si>
    <t>TELEBIT d.o.o.</t>
  </si>
  <si>
    <t>LIMES PLUS d.o.o.</t>
  </si>
  <si>
    <t>Izdavačka kuća Poslovna Literatura d.o.o.</t>
  </si>
  <si>
    <t>NARODNE NOVINE d.d.</t>
  </si>
  <si>
    <t>Sveučilište u Zagrebu, Filozofski fakultet</t>
  </si>
  <si>
    <t>DRŽAVNI ZAVOD ZA STATISTIKU</t>
  </si>
  <si>
    <t>Studentski centar u Osijeku</t>
  </si>
  <si>
    <t xml:space="preserve"> Osijek</t>
  </si>
  <si>
    <t>Hamburger Recycling Croatia d.o.o.</t>
  </si>
  <si>
    <t>HZ RIF (HRVATSKA ZAJEDNICA RAČUNOVOĐA I FINANCIJSKIH DJELATNIKA)</t>
  </si>
  <si>
    <t>GEA DATA d.o.o.</t>
  </si>
  <si>
    <t>KONZUM d.d.</t>
  </si>
  <si>
    <t>PAN-PEK, d.o.o.</t>
  </si>
  <si>
    <t>SPAR Hrvatska d.o.o.</t>
  </si>
  <si>
    <t>KAUFLAND HRVATSKA k.d.</t>
  </si>
  <si>
    <t>DINOVA-DIONA d.o.o.</t>
  </si>
  <si>
    <t>KRAŠ d.d.</t>
  </si>
  <si>
    <t>USA</t>
  </si>
  <si>
    <t>Švedska</t>
  </si>
  <si>
    <t>Alfasoft</t>
  </si>
  <si>
    <t xml:space="preserve"> EVALDEMIC, PKM</t>
  </si>
  <si>
    <t xml:space="preserve">  Programsko financiranje</t>
  </si>
  <si>
    <t xml:space="preserve"> ESS midterm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</si>
</sst>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0" xfId="0" applyFont="1"/>
    <xf numFmtId="4" fontId="0" fillId="0" borderId="0" xfId="0" applyNumberFormat="1"/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4" fillId="0" borderId="5" xfId="0" applyFont="1" applyBorder="1"/>
    <xf numFmtId="2" fontId="2" fillId="3" borderId="5" xfId="0" applyNumberFormat="1" applyFont="1" applyFill="1" applyBorder="1"/>
    <xf numFmtId="2" fontId="4" fillId="0" borderId="7" xfId="0" applyNumberFormat="1" applyFont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4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tabSelected="1" topLeftCell="A31" zoomScale="91" zoomScaleNormal="91" workbookViewId="0">
      <selection activeCell="F66" sqref="F66"/>
    </sheetView>
  </sheetViews>
  <sheetFormatPr defaultRowHeight="15" x14ac:dyDescent="0.25"/>
  <cols>
    <col min="1" max="1" width="55.7109375" style="4" customWidth="1"/>
    <col min="2" max="2" width="18.140625" style="80" customWidth="1"/>
    <col min="3" max="3" width="36.5703125" style="5" customWidth="1"/>
    <col min="4" max="4" width="18.28515625" style="52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93" t="s">
        <v>2</v>
      </c>
      <c r="C1" s="93"/>
      <c r="D1" s="93"/>
      <c r="E1" s="93"/>
      <c r="F1" s="93"/>
    </row>
    <row r="2" spans="1:7" x14ac:dyDescent="0.25">
      <c r="A2" s="4" t="s">
        <v>1</v>
      </c>
      <c r="B2" s="94" t="s">
        <v>66</v>
      </c>
      <c r="C2" s="94"/>
      <c r="D2" s="94"/>
      <c r="E2" s="94"/>
      <c r="F2" s="94"/>
    </row>
    <row r="3" spans="1:7" x14ac:dyDescent="0.25">
      <c r="A3" s="95"/>
      <c r="B3" s="95"/>
      <c r="C3" s="95"/>
      <c r="D3" s="95"/>
      <c r="E3" s="95"/>
      <c r="F3" s="95"/>
    </row>
    <row r="4" spans="1:7" x14ac:dyDescent="0.25">
      <c r="A4" s="4" t="s">
        <v>9</v>
      </c>
      <c r="B4" s="93" t="s">
        <v>10</v>
      </c>
      <c r="C4" s="93"/>
      <c r="D4" s="93"/>
      <c r="E4" s="93"/>
      <c r="F4" s="93"/>
    </row>
    <row r="5" spans="1:7" x14ac:dyDescent="0.25">
      <c r="D5" s="46"/>
      <c r="E5" s="5"/>
      <c r="F5" s="5"/>
    </row>
    <row r="6" spans="1:7" ht="29.25" customHeight="1" x14ac:dyDescent="0.25">
      <c r="A6" s="23" t="s">
        <v>3</v>
      </c>
      <c r="B6" s="81" t="s">
        <v>4</v>
      </c>
      <c r="C6" s="23" t="s">
        <v>6</v>
      </c>
      <c r="D6" s="55" t="s">
        <v>7</v>
      </c>
      <c r="E6" s="96" t="s">
        <v>8</v>
      </c>
      <c r="F6" s="97"/>
      <c r="G6" s="39" t="s">
        <v>38</v>
      </c>
    </row>
    <row r="7" spans="1:7" ht="16.5" customHeight="1" x14ac:dyDescent="0.25">
      <c r="A7" s="74" t="s">
        <v>43</v>
      </c>
      <c r="B7" s="82">
        <v>28921978587</v>
      </c>
      <c r="C7" s="75" t="s">
        <v>21</v>
      </c>
      <c r="D7" s="56">
        <v>9.3699999999999992</v>
      </c>
      <c r="E7" s="63">
        <v>3223</v>
      </c>
      <c r="F7" s="19" t="s">
        <v>35</v>
      </c>
      <c r="G7" s="19" t="s">
        <v>5</v>
      </c>
    </row>
    <row r="8" spans="1:7" ht="15" customHeight="1" x14ac:dyDescent="0.25">
      <c r="A8" s="11" t="s">
        <v>14</v>
      </c>
      <c r="B8" s="83"/>
      <c r="C8" s="43"/>
      <c r="D8" s="57">
        <f>D7</f>
        <v>9.3699999999999992</v>
      </c>
      <c r="E8" s="64"/>
      <c r="F8" s="13"/>
      <c r="G8" s="13"/>
    </row>
    <row r="9" spans="1:7" s="10" customFormat="1" x14ac:dyDescent="0.25">
      <c r="A9" s="74" t="s">
        <v>46</v>
      </c>
      <c r="B9" s="82">
        <v>83416546499</v>
      </c>
      <c r="C9" s="75" t="s">
        <v>21</v>
      </c>
      <c r="D9" s="56">
        <v>23.2</v>
      </c>
      <c r="E9" s="63">
        <v>3234</v>
      </c>
      <c r="F9" s="19" t="s">
        <v>40</v>
      </c>
      <c r="G9" s="19"/>
    </row>
    <row r="10" spans="1:7" s="10" customFormat="1" x14ac:dyDescent="0.25">
      <c r="A10" s="11" t="s">
        <v>14</v>
      </c>
      <c r="B10" s="83"/>
      <c r="C10" s="43"/>
      <c r="D10" s="57">
        <f>D9</f>
        <v>23.2</v>
      </c>
      <c r="E10" s="64"/>
      <c r="F10" s="13"/>
      <c r="G10" s="13"/>
    </row>
    <row r="11" spans="1:7" s="6" customFormat="1" x14ac:dyDescent="0.25">
      <c r="A11" s="74" t="s">
        <v>23</v>
      </c>
      <c r="B11" s="82">
        <v>85584865987</v>
      </c>
      <c r="C11" s="75" t="s">
        <v>21</v>
      </c>
      <c r="D11" s="56">
        <f>88.42+11.94</f>
        <v>100.36</v>
      </c>
      <c r="E11" s="63">
        <v>3234</v>
      </c>
      <c r="F11" s="19" t="s">
        <v>17</v>
      </c>
      <c r="G11" s="19" t="s">
        <v>5</v>
      </c>
    </row>
    <row r="12" spans="1:7" s="9" customFormat="1" x14ac:dyDescent="0.25">
      <c r="A12" s="11" t="s">
        <v>14</v>
      </c>
      <c r="B12" s="83"/>
      <c r="C12" s="43"/>
      <c r="D12" s="48">
        <f>D11</f>
        <v>100.36</v>
      </c>
      <c r="E12" s="68"/>
      <c r="F12" s="13"/>
      <c r="G12" s="13"/>
    </row>
    <row r="13" spans="1:7" x14ac:dyDescent="0.25">
      <c r="A13" s="20" t="s">
        <v>25</v>
      </c>
      <c r="B13" s="84">
        <v>49894241709</v>
      </c>
      <c r="C13" s="76" t="s">
        <v>21</v>
      </c>
      <c r="D13" s="49">
        <f>531.83+286.2</f>
        <v>818.03</v>
      </c>
      <c r="E13" s="65">
        <v>3223</v>
      </c>
      <c r="F13" s="6" t="s">
        <v>35</v>
      </c>
      <c r="G13" s="21" t="s">
        <v>5</v>
      </c>
    </row>
    <row r="14" spans="1:7" x14ac:dyDescent="0.25">
      <c r="A14" s="21" t="s">
        <v>25</v>
      </c>
      <c r="B14" s="87">
        <v>49894241709</v>
      </c>
      <c r="C14" s="76" t="s">
        <v>21</v>
      </c>
      <c r="D14" s="49">
        <v>71.5</v>
      </c>
      <c r="E14" s="65">
        <v>3234</v>
      </c>
      <c r="F14" s="6" t="s">
        <v>40</v>
      </c>
      <c r="G14" s="21"/>
    </row>
    <row r="15" spans="1:7" x14ac:dyDescent="0.25">
      <c r="A15" s="21" t="s">
        <v>25</v>
      </c>
      <c r="B15" s="87">
        <v>49894241709</v>
      </c>
      <c r="C15" s="76" t="s">
        <v>21</v>
      </c>
      <c r="D15" s="49">
        <f>25+3932.45</f>
        <v>3957.45</v>
      </c>
      <c r="E15" s="65">
        <v>3235</v>
      </c>
      <c r="F15" s="6" t="s">
        <v>18</v>
      </c>
      <c r="G15" s="21" t="s">
        <v>62</v>
      </c>
    </row>
    <row r="16" spans="1:7" s="10" customFormat="1" x14ac:dyDescent="0.25">
      <c r="A16" s="14" t="s">
        <v>14</v>
      </c>
      <c r="B16" s="85"/>
      <c r="C16" s="43"/>
      <c r="D16" s="48">
        <f>D13+D15+D14</f>
        <v>4846.9799999999996</v>
      </c>
      <c r="E16" s="68"/>
      <c r="F16" s="12"/>
      <c r="G16" s="14"/>
    </row>
    <row r="17" spans="1:7" x14ac:dyDescent="0.25">
      <c r="A17" s="20" t="s">
        <v>36</v>
      </c>
      <c r="B17" s="84">
        <v>61817894937</v>
      </c>
      <c r="C17" s="19" t="s">
        <v>21</v>
      </c>
      <c r="D17" s="47">
        <v>102.55</v>
      </c>
      <c r="E17" s="67">
        <v>3234</v>
      </c>
      <c r="F17" s="18" t="s">
        <v>37</v>
      </c>
      <c r="G17" s="20"/>
    </row>
    <row r="18" spans="1:7" s="10" customFormat="1" ht="16.5" customHeight="1" x14ac:dyDescent="0.25">
      <c r="A18" s="14" t="s">
        <v>14</v>
      </c>
      <c r="B18" s="85"/>
      <c r="C18" s="43"/>
      <c r="D18" s="48">
        <f>D17</f>
        <v>102.55</v>
      </c>
      <c r="E18" s="66"/>
      <c r="F18" s="9"/>
      <c r="G18" s="14"/>
    </row>
    <row r="19" spans="1:7" s="10" customFormat="1" ht="16.5" customHeight="1" x14ac:dyDescent="0.25">
      <c r="A19" s="20" t="s">
        <v>54</v>
      </c>
      <c r="B19" s="84">
        <v>3744272526</v>
      </c>
      <c r="C19" s="19" t="s">
        <v>21</v>
      </c>
      <c r="D19" s="56">
        <v>125.73</v>
      </c>
      <c r="E19" s="63">
        <v>3234</v>
      </c>
      <c r="F19" s="19" t="s">
        <v>53</v>
      </c>
      <c r="G19" s="19"/>
    </row>
    <row r="20" spans="1:7" s="10" customFormat="1" ht="16.5" customHeight="1" x14ac:dyDescent="0.25">
      <c r="A20" s="14" t="s">
        <v>14</v>
      </c>
      <c r="B20" s="87"/>
      <c r="C20" s="43"/>
      <c r="D20" s="57">
        <f>D19</f>
        <v>125.73</v>
      </c>
      <c r="E20" s="105"/>
      <c r="F20" s="40"/>
      <c r="G20" s="13"/>
    </row>
    <row r="21" spans="1:7" s="10" customFormat="1" x14ac:dyDescent="0.25">
      <c r="A21" s="37" t="s">
        <v>24</v>
      </c>
      <c r="B21" s="82">
        <v>10009650154</v>
      </c>
      <c r="C21" s="7" t="s">
        <v>22</v>
      </c>
      <c r="D21" s="58">
        <f>186.98+186.98</f>
        <v>373.96</v>
      </c>
      <c r="E21" s="63">
        <v>3235</v>
      </c>
      <c r="F21" s="19" t="s">
        <v>44</v>
      </c>
      <c r="G21" s="40"/>
    </row>
    <row r="22" spans="1:7" s="10" customFormat="1" x14ac:dyDescent="0.25">
      <c r="A22" s="37" t="s">
        <v>24</v>
      </c>
      <c r="B22" s="88">
        <v>10009650154</v>
      </c>
      <c r="C22" s="7" t="s">
        <v>22</v>
      </c>
      <c r="D22" s="58">
        <v>23.75</v>
      </c>
      <c r="E22" s="62">
        <v>3231</v>
      </c>
      <c r="F22" s="7" t="s">
        <v>49</v>
      </c>
      <c r="G22" s="40"/>
    </row>
    <row r="23" spans="1:7" s="10" customFormat="1" x14ac:dyDescent="0.25">
      <c r="A23" s="37" t="s">
        <v>24</v>
      </c>
      <c r="B23" s="88">
        <v>10009650154</v>
      </c>
      <c r="C23" s="7" t="s">
        <v>22</v>
      </c>
      <c r="D23" s="58">
        <f>6.93+6.93</f>
        <v>13.86</v>
      </c>
      <c r="E23" s="62">
        <v>3239</v>
      </c>
      <c r="F23" s="7" t="s">
        <v>76</v>
      </c>
      <c r="G23" s="40"/>
    </row>
    <row r="24" spans="1:7" s="10" customFormat="1" x14ac:dyDescent="0.25">
      <c r="A24" s="11" t="s">
        <v>14</v>
      </c>
      <c r="B24" s="83"/>
      <c r="C24" s="43"/>
      <c r="D24" s="59">
        <f>D21+D22+D23</f>
        <v>411.57</v>
      </c>
      <c r="E24" s="64"/>
      <c r="F24" s="13"/>
      <c r="G24" s="13"/>
    </row>
    <row r="25" spans="1:7" s="10" customFormat="1" x14ac:dyDescent="0.25">
      <c r="A25" s="20" t="s">
        <v>55</v>
      </c>
      <c r="B25" s="87">
        <v>74364571096</v>
      </c>
      <c r="C25" s="75" t="s">
        <v>21</v>
      </c>
      <c r="D25" s="56">
        <v>1.4</v>
      </c>
      <c r="E25" s="62">
        <v>3223</v>
      </c>
      <c r="F25" s="7" t="s">
        <v>35</v>
      </c>
      <c r="G25" s="19"/>
    </row>
    <row r="26" spans="1:7" s="10" customFormat="1" x14ac:dyDescent="0.25">
      <c r="A26" s="14" t="s">
        <v>14</v>
      </c>
      <c r="B26" s="87"/>
      <c r="C26" s="43"/>
      <c r="D26" s="57">
        <f>D25</f>
        <v>1.4</v>
      </c>
      <c r="E26" s="64"/>
      <c r="F26" s="13"/>
      <c r="G26" s="13"/>
    </row>
    <row r="27" spans="1:7" x14ac:dyDescent="0.25">
      <c r="A27" s="20" t="s">
        <v>27</v>
      </c>
      <c r="B27" s="84">
        <v>14506572540</v>
      </c>
      <c r="C27" s="75" t="s">
        <v>21</v>
      </c>
      <c r="D27" s="47">
        <v>1336.04</v>
      </c>
      <c r="E27" s="65">
        <v>3238</v>
      </c>
      <c r="F27" s="6" t="s">
        <v>19</v>
      </c>
      <c r="G27" s="21" t="s">
        <v>62</v>
      </c>
    </row>
    <row r="28" spans="1:7" s="10" customFormat="1" x14ac:dyDescent="0.25">
      <c r="A28" s="15" t="s">
        <v>14</v>
      </c>
      <c r="B28" s="85"/>
      <c r="C28" s="73"/>
      <c r="D28" s="48">
        <f>D27</f>
        <v>1336.04</v>
      </c>
      <c r="E28" s="66"/>
      <c r="F28" s="9"/>
      <c r="G28" s="14"/>
    </row>
    <row r="29" spans="1:7" s="10" customFormat="1" x14ac:dyDescent="0.25">
      <c r="A29" s="20" t="s">
        <v>56</v>
      </c>
      <c r="B29" s="87">
        <v>87311810356</v>
      </c>
      <c r="C29" s="75" t="s">
        <v>21</v>
      </c>
      <c r="D29" s="47">
        <f>38.71+121.1</f>
        <v>159.81</v>
      </c>
      <c r="E29" s="67">
        <v>3231</v>
      </c>
      <c r="F29" s="18" t="s">
        <v>49</v>
      </c>
      <c r="G29" s="15"/>
    </row>
    <row r="30" spans="1:7" s="10" customFormat="1" x14ac:dyDescent="0.25">
      <c r="A30" s="14" t="s">
        <v>14</v>
      </c>
      <c r="B30" s="87"/>
      <c r="C30" s="43"/>
      <c r="D30" s="50">
        <f>D29</f>
        <v>159.81</v>
      </c>
      <c r="E30" s="66"/>
      <c r="F30" s="9"/>
      <c r="G30" s="15"/>
    </row>
    <row r="31" spans="1:7" x14ac:dyDescent="0.25">
      <c r="A31" s="21" t="s">
        <v>48</v>
      </c>
      <c r="B31" s="84">
        <v>81793146560</v>
      </c>
      <c r="C31" s="76" t="s">
        <v>21</v>
      </c>
      <c r="D31" s="51">
        <v>131.38999999999999</v>
      </c>
      <c r="E31" s="67">
        <v>3231</v>
      </c>
      <c r="F31" s="18" t="s">
        <v>49</v>
      </c>
      <c r="G31" s="20"/>
    </row>
    <row r="32" spans="1:7" x14ac:dyDescent="0.25">
      <c r="A32" s="14" t="s">
        <v>14</v>
      </c>
      <c r="B32" s="85"/>
      <c r="C32" s="77"/>
      <c r="D32" s="48">
        <f>D31</f>
        <v>131.38999999999999</v>
      </c>
      <c r="E32" s="69"/>
      <c r="F32" s="42"/>
      <c r="G32" s="41"/>
    </row>
    <row r="33" spans="1:7" x14ac:dyDescent="0.25">
      <c r="A33" s="21" t="s">
        <v>45</v>
      </c>
      <c r="B33" s="87">
        <v>85821130368</v>
      </c>
      <c r="C33" s="76" t="s">
        <v>21</v>
      </c>
      <c r="D33" s="51">
        <v>3.66</v>
      </c>
      <c r="E33" s="63">
        <v>3238</v>
      </c>
      <c r="F33" s="19" t="s">
        <v>19</v>
      </c>
      <c r="G33" s="20"/>
    </row>
    <row r="34" spans="1:7" x14ac:dyDescent="0.25">
      <c r="A34" s="14" t="s">
        <v>14</v>
      </c>
      <c r="B34" s="87"/>
      <c r="C34" s="77"/>
      <c r="D34" s="48">
        <f>D33</f>
        <v>3.66</v>
      </c>
      <c r="E34" s="69"/>
      <c r="F34" s="42"/>
      <c r="G34" s="41"/>
    </row>
    <row r="35" spans="1:7" x14ac:dyDescent="0.25">
      <c r="A35" s="20" t="s">
        <v>41</v>
      </c>
      <c r="B35" s="84">
        <v>92963223473</v>
      </c>
      <c r="C35" s="76" t="s">
        <v>21</v>
      </c>
      <c r="D35" s="51">
        <v>109.22</v>
      </c>
      <c r="E35" s="65">
        <v>3431</v>
      </c>
      <c r="F35" s="6" t="s">
        <v>42</v>
      </c>
      <c r="G35" s="21"/>
    </row>
    <row r="36" spans="1:7" x14ac:dyDescent="0.25">
      <c r="A36" s="14" t="s">
        <v>14</v>
      </c>
      <c r="B36" s="85"/>
      <c r="C36" s="76"/>
      <c r="D36" s="50">
        <f>D35</f>
        <v>109.22</v>
      </c>
      <c r="E36" s="69"/>
      <c r="F36" s="42"/>
      <c r="G36" s="41"/>
    </row>
    <row r="37" spans="1:7" s="10" customFormat="1" x14ac:dyDescent="0.25">
      <c r="A37" s="21" t="s">
        <v>28</v>
      </c>
      <c r="B37" s="87">
        <v>18683136487</v>
      </c>
      <c r="C37" s="75" t="s">
        <v>21</v>
      </c>
      <c r="D37" s="70">
        <v>210</v>
      </c>
      <c r="E37" s="67">
        <v>3295</v>
      </c>
      <c r="F37" s="18" t="s">
        <v>20</v>
      </c>
      <c r="G37" s="38"/>
    </row>
    <row r="38" spans="1:7" s="10" customFormat="1" x14ac:dyDescent="0.25">
      <c r="A38" s="14" t="s">
        <v>14</v>
      </c>
      <c r="B38" s="87"/>
      <c r="C38" s="43"/>
      <c r="D38" s="60">
        <f>D37</f>
        <v>210</v>
      </c>
      <c r="E38" s="12"/>
      <c r="F38" s="12"/>
      <c r="G38" s="14"/>
    </row>
    <row r="39" spans="1:7" s="10" customFormat="1" x14ac:dyDescent="0.25">
      <c r="A39" s="74" t="s">
        <v>57</v>
      </c>
      <c r="B39" s="82">
        <v>22597784145</v>
      </c>
      <c r="C39" s="75" t="s">
        <v>21</v>
      </c>
      <c r="D39" s="56">
        <f>1161.79+439.99</f>
        <v>1601.78</v>
      </c>
      <c r="E39" s="63">
        <v>3237</v>
      </c>
      <c r="F39" s="19" t="s">
        <v>58</v>
      </c>
      <c r="G39" s="19" t="s">
        <v>106</v>
      </c>
    </row>
    <row r="40" spans="1:7" s="10" customFormat="1" x14ac:dyDescent="0.25">
      <c r="A40" s="11" t="s">
        <v>14</v>
      </c>
      <c r="B40" s="83"/>
      <c r="C40" s="43"/>
      <c r="D40" s="57">
        <f>D39</f>
        <v>1601.78</v>
      </c>
      <c r="E40" s="64"/>
      <c r="F40" s="13"/>
      <c r="G40" s="13"/>
    </row>
    <row r="41" spans="1:7" s="10" customFormat="1" x14ac:dyDescent="0.25">
      <c r="A41" s="74" t="s">
        <v>85</v>
      </c>
      <c r="B41" s="82">
        <v>95562949871</v>
      </c>
      <c r="C41" s="75" t="s">
        <v>21</v>
      </c>
      <c r="D41" s="56">
        <v>149.69999999999999</v>
      </c>
      <c r="E41" s="63">
        <v>3221</v>
      </c>
      <c r="F41" s="19" t="s">
        <v>50</v>
      </c>
      <c r="G41" s="19" t="s">
        <v>5</v>
      </c>
    </row>
    <row r="42" spans="1:7" s="10" customFormat="1" x14ac:dyDescent="0.25">
      <c r="A42" s="11" t="s">
        <v>14</v>
      </c>
      <c r="B42" s="83"/>
      <c r="C42" s="43"/>
      <c r="D42" s="57">
        <f>D41</f>
        <v>149.69999999999999</v>
      </c>
      <c r="E42" s="64"/>
      <c r="F42" s="13"/>
      <c r="G42" s="13"/>
    </row>
    <row r="43" spans="1:7" s="10" customFormat="1" x14ac:dyDescent="0.25">
      <c r="A43" s="74" t="s">
        <v>64</v>
      </c>
      <c r="B43" s="82">
        <v>94443043935</v>
      </c>
      <c r="C43" s="75" t="s">
        <v>21</v>
      </c>
      <c r="D43" s="56">
        <v>27.9</v>
      </c>
      <c r="E43" s="63">
        <v>4241</v>
      </c>
      <c r="F43" s="19" t="s">
        <v>63</v>
      </c>
      <c r="G43" s="19"/>
    </row>
    <row r="44" spans="1:7" s="10" customFormat="1" x14ac:dyDescent="0.25">
      <c r="A44" s="89" t="s">
        <v>14</v>
      </c>
      <c r="B44" s="88"/>
      <c r="C44" s="73"/>
      <c r="D44" s="57">
        <f>D43</f>
        <v>27.9</v>
      </c>
      <c r="E44" s="64"/>
      <c r="F44" s="13"/>
      <c r="G44" s="13"/>
    </row>
    <row r="45" spans="1:7" s="10" customFormat="1" x14ac:dyDescent="0.25">
      <c r="A45" s="74" t="s">
        <v>86</v>
      </c>
      <c r="B45" s="82">
        <v>17148988537</v>
      </c>
      <c r="C45" s="75" t="s">
        <v>21</v>
      </c>
      <c r="D45" s="70">
        <v>1935.3</v>
      </c>
      <c r="E45" s="65">
        <v>3221</v>
      </c>
      <c r="F45" s="6" t="s">
        <v>50</v>
      </c>
      <c r="G45" s="21" t="s">
        <v>107</v>
      </c>
    </row>
    <row r="46" spans="1:7" s="10" customFormat="1" x14ac:dyDescent="0.25">
      <c r="A46" s="37" t="s">
        <v>86</v>
      </c>
      <c r="B46" s="88">
        <v>17148988537</v>
      </c>
      <c r="C46" s="76" t="s">
        <v>21</v>
      </c>
      <c r="D46" s="72">
        <v>903.86</v>
      </c>
      <c r="E46" s="65">
        <v>4221</v>
      </c>
      <c r="F46" s="6" t="s">
        <v>84</v>
      </c>
      <c r="G46" s="21" t="s">
        <v>62</v>
      </c>
    </row>
    <row r="47" spans="1:7" s="10" customFormat="1" x14ac:dyDescent="0.25">
      <c r="A47" s="11" t="s">
        <v>14</v>
      </c>
      <c r="B47" s="83"/>
      <c r="C47" s="43"/>
      <c r="D47" s="60">
        <f>D45+D46</f>
        <v>2839.16</v>
      </c>
      <c r="E47" s="12"/>
      <c r="F47" s="12"/>
      <c r="G47" s="14"/>
    </row>
    <row r="48" spans="1:7" x14ac:dyDescent="0.25">
      <c r="A48" s="74" t="s">
        <v>87</v>
      </c>
      <c r="B48" s="82">
        <v>57560191883</v>
      </c>
      <c r="C48" s="75" t="s">
        <v>21</v>
      </c>
      <c r="D48" s="56">
        <v>219.51</v>
      </c>
      <c r="E48" s="63">
        <v>3221</v>
      </c>
      <c r="F48" s="19" t="s">
        <v>50</v>
      </c>
      <c r="G48" s="19" t="s">
        <v>5</v>
      </c>
    </row>
    <row r="49" spans="1:11" x14ac:dyDescent="0.25">
      <c r="A49" s="89" t="s">
        <v>14</v>
      </c>
      <c r="B49" s="88"/>
      <c r="C49" s="73"/>
      <c r="D49" s="57">
        <f>D48</f>
        <v>219.51</v>
      </c>
      <c r="E49" s="64"/>
      <c r="F49" s="13"/>
      <c r="G49" s="13"/>
    </row>
    <row r="50" spans="1:11" x14ac:dyDescent="0.25">
      <c r="A50" s="74" t="s">
        <v>88</v>
      </c>
      <c r="B50" s="82">
        <v>61452840082</v>
      </c>
      <c r="C50" s="75" t="s">
        <v>21</v>
      </c>
      <c r="D50" s="56">
        <v>240.24</v>
      </c>
      <c r="E50" s="63">
        <v>3221</v>
      </c>
      <c r="F50" s="19" t="s">
        <v>50</v>
      </c>
      <c r="G50" s="19" t="s">
        <v>5</v>
      </c>
    </row>
    <row r="51" spans="1:11" x14ac:dyDescent="0.25">
      <c r="A51" s="11" t="s">
        <v>14</v>
      </c>
      <c r="B51" s="83"/>
      <c r="C51" s="43"/>
      <c r="D51" s="57">
        <f>D50</f>
        <v>240.24</v>
      </c>
      <c r="E51" s="64"/>
      <c r="F51" s="13"/>
      <c r="G51" s="13"/>
    </row>
    <row r="52" spans="1:11" x14ac:dyDescent="0.25">
      <c r="A52" s="74" t="s">
        <v>89</v>
      </c>
      <c r="B52" s="82">
        <v>64546066176</v>
      </c>
      <c r="C52" s="75" t="s">
        <v>21</v>
      </c>
      <c r="D52" s="70">
        <v>178.71</v>
      </c>
      <c r="E52" s="65">
        <v>3221</v>
      </c>
      <c r="F52" s="6" t="s">
        <v>50</v>
      </c>
      <c r="G52" s="21"/>
    </row>
    <row r="53" spans="1:11" x14ac:dyDescent="0.25">
      <c r="A53" s="37" t="s">
        <v>89</v>
      </c>
      <c r="B53" s="88">
        <v>64546066176</v>
      </c>
      <c r="C53" s="76" t="s">
        <v>21</v>
      </c>
      <c r="D53" s="72">
        <v>540.5</v>
      </c>
      <c r="E53" s="65">
        <v>3233</v>
      </c>
      <c r="F53" s="6" t="s">
        <v>74</v>
      </c>
      <c r="G53" s="21" t="s">
        <v>62</v>
      </c>
    </row>
    <row r="54" spans="1:11" x14ac:dyDescent="0.25">
      <c r="A54" s="11" t="s">
        <v>14</v>
      </c>
      <c r="B54" s="83"/>
      <c r="C54" s="43"/>
      <c r="D54" s="60">
        <f>D52+D53</f>
        <v>719.21</v>
      </c>
      <c r="E54" s="12"/>
      <c r="F54" s="12"/>
      <c r="G54" s="14"/>
    </row>
    <row r="55" spans="1:11" x14ac:dyDescent="0.25">
      <c r="A55" s="20" t="s">
        <v>60</v>
      </c>
      <c r="B55" s="82">
        <v>62296711978</v>
      </c>
      <c r="C55" s="75" t="s">
        <v>21</v>
      </c>
      <c r="D55" s="70">
        <v>24.3</v>
      </c>
      <c r="E55" s="67">
        <v>3293</v>
      </c>
      <c r="F55" s="18" t="s">
        <v>51</v>
      </c>
      <c r="G55" s="38"/>
      <c r="K55" s="54" t="s">
        <v>5</v>
      </c>
    </row>
    <row r="56" spans="1:11" ht="18" customHeight="1" x14ac:dyDescent="0.25">
      <c r="A56" s="15" t="s">
        <v>14</v>
      </c>
      <c r="B56" s="83"/>
      <c r="C56" s="73" t="s">
        <v>5</v>
      </c>
      <c r="D56" s="60">
        <f>D55</f>
        <v>24.3</v>
      </c>
      <c r="E56" s="12"/>
      <c r="F56" s="12"/>
      <c r="G56" s="14"/>
    </row>
    <row r="57" spans="1:11" x14ac:dyDescent="0.25">
      <c r="A57" s="74" t="s">
        <v>90</v>
      </c>
      <c r="B57" s="82">
        <v>90633715804</v>
      </c>
      <c r="C57" s="75" t="s">
        <v>21</v>
      </c>
      <c r="D57" s="56">
        <v>6800</v>
      </c>
      <c r="E57" s="63">
        <v>3721</v>
      </c>
      <c r="F57" s="19" t="s">
        <v>82</v>
      </c>
      <c r="G57" s="19" t="s">
        <v>62</v>
      </c>
    </row>
    <row r="58" spans="1:11" x14ac:dyDescent="0.25">
      <c r="A58" s="11" t="s">
        <v>14</v>
      </c>
      <c r="B58" s="83"/>
      <c r="C58" s="43"/>
      <c r="D58" s="57">
        <f>D57</f>
        <v>6800</v>
      </c>
      <c r="E58" s="64"/>
      <c r="F58" s="13"/>
      <c r="G58" s="13"/>
    </row>
    <row r="59" spans="1:11" x14ac:dyDescent="0.25">
      <c r="A59" s="74" t="s">
        <v>91</v>
      </c>
      <c r="B59" s="82">
        <v>49337502853</v>
      </c>
      <c r="C59" s="75" t="s">
        <v>21</v>
      </c>
      <c r="D59" s="56">
        <v>322.5</v>
      </c>
      <c r="E59" s="63">
        <v>3239</v>
      </c>
      <c r="F59" s="19" t="s">
        <v>76</v>
      </c>
      <c r="G59" s="19"/>
    </row>
    <row r="60" spans="1:11" x14ac:dyDescent="0.25">
      <c r="A60" s="11" t="s">
        <v>14</v>
      </c>
      <c r="B60" s="83"/>
      <c r="C60" s="43"/>
      <c r="D60" s="57">
        <f>D59</f>
        <v>322.5</v>
      </c>
      <c r="E60" s="64"/>
      <c r="F60" s="13"/>
      <c r="G60" s="13"/>
    </row>
    <row r="61" spans="1:11" x14ac:dyDescent="0.25">
      <c r="A61" s="74" t="s">
        <v>92</v>
      </c>
      <c r="B61" s="82">
        <v>90017453174</v>
      </c>
      <c r="C61" s="75" t="s">
        <v>93</v>
      </c>
      <c r="D61" s="56">
        <v>439.99</v>
      </c>
      <c r="E61" s="63">
        <v>3237</v>
      </c>
      <c r="F61" s="19" t="s">
        <v>58</v>
      </c>
      <c r="G61" s="19"/>
    </row>
    <row r="62" spans="1:11" x14ac:dyDescent="0.25">
      <c r="A62" s="11" t="s">
        <v>14</v>
      </c>
      <c r="B62" s="83"/>
      <c r="C62" s="43"/>
      <c r="D62" s="57">
        <f>D61</f>
        <v>439.99</v>
      </c>
      <c r="E62" s="64"/>
      <c r="F62" s="13"/>
      <c r="G62" s="13"/>
    </row>
    <row r="63" spans="1:11" x14ac:dyDescent="0.25">
      <c r="A63" s="74" t="s">
        <v>94</v>
      </c>
      <c r="B63" s="82">
        <v>23091759855</v>
      </c>
      <c r="C63" s="75" t="s">
        <v>21</v>
      </c>
      <c r="D63" s="56">
        <v>62.5</v>
      </c>
      <c r="E63" s="63">
        <v>3234</v>
      </c>
      <c r="F63" s="19" t="s">
        <v>17</v>
      </c>
      <c r="G63" s="19"/>
    </row>
    <row r="64" spans="1:11" x14ac:dyDescent="0.25">
      <c r="A64" s="11" t="s">
        <v>14</v>
      </c>
      <c r="B64" s="83"/>
      <c r="C64" s="43"/>
      <c r="D64" s="57">
        <f>D63</f>
        <v>62.5</v>
      </c>
      <c r="E64" s="64"/>
      <c r="F64" s="13"/>
      <c r="G64" s="13"/>
    </row>
    <row r="65" spans="1:7" x14ac:dyDescent="0.25">
      <c r="A65" s="74" t="s">
        <v>95</v>
      </c>
      <c r="B65" s="82">
        <v>75508100288</v>
      </c>
      <c r="C65" s="75" t="s">
        <v>21</v>
      </c>
      <c r="D65" s="56">
        <v>700</v>
      </c>
      <c r="E65" s="63">
        <v>3221</v>
      </c>
      <c r="F65" s="19" t="s">
        <v>50</v>
      </c>
      <c r="G65" s="19" t="s">
        <v>62</v>
      </c>
    </row>
    <row r="66" spans="1:7" x14ac:dyDescent="0.25">
      <c r="A66" s="11" t="s">
        <v>14</v>
      </c>
      <c r="B66" s="83"/>
      <c r="C66" s="43"/>
      <c r="D66" s="57">
        <f>D65</f>
        <v>700</v>
      </c>
      <c r="E66" s="64"/>
      <c r="F66" s="13"/>
      <c r="G66" s="13"/>
    </row>
    <row r="67" spans="1:7" x14ac:dyDescent="0.25">
      <c r="A67" s="74" t="s">
        <v>65</v>
      </c>
      <c r="B67" s="82">
        <v>3492821167</v>
      </c>
      <c r="C67" s="75" t="s">
        <v>21</v>
      </c>
      <c r="D67" s="56">
        <v>125</v>
      </c>
      <c r="E67" s="63">
        <v>3213</v>
      </c>
      <c r="F67" s="19" t="s">
        <v>61</v>
      </c>
      <c r="G67" s="19"/>
    </row>
    <row r="68" spans="1:7" x14ac:dyDescent="0.25">
      <c r="A68" s="11" t="s">
        <v>14</v>
      </c>
      <c r="B68" s="83"/>
      <c r="C68" s="43"/>
      <c r="D68" s="57">
        <f>D67</f>
        <v>125</v>
      </c>
      <c r="E68" s="64"/>
      <c r="F68" s="13"/>
      <c r="G68" s="13"/>
    </row>
    <row r="69" spans="1:7" x14ac:dyDescent="0.25">
      <c r="A69" s="74" t="s">
        <v>96</v>
      </c>
      <c r="B69" s="82">
        <v>42590772043</v>
      </c>
      <c r="C69" s="75" t="s">
        <v>21</v>
      </c>
      <c r="D69" s="56">
        <v>2394</v>
      </c>
      <c r="E69" s="63">
        <v>3233</v>
      </c>
      <c r="F69" s="19" t="s">
        <v>73</v>
      </c>
      <c r="G69" s="19" t="s">
        <v>62</v>
      </c>
    </row>
    <row r="70" spans="1:7" x14ac:dyDescent="0.25">
      <c r="A70" s="11" t="s">
        <v>14</v>
      </c>
      <c r="B70" s="83"/>
      <c r="C70" s="43"/>
      <c r="D70" s="57">
        <f>D69</f>
        <v>2394</v>
      </c>
      <c r="E70" s="64"/>
      <c r="F70" s="13"/>
      <c r="G70" s="13"/>
    </row>
    <row r="71" spans="1:7" x14ac:dyDescent="0.25">
      <c r="A71" s="74" t="s">
        <v>97</v>
      </c>
      <c r="B71" s="82">
        <v>29955634590</v>
      </c>
      <c r="C71" s="75" t="s">
        <v>21</v>
      </c>
      <c r="D71" s="56">
        <f>8.76+13.04+10.54+21.13+2.78+10.97+17.18+13.16</f>
        <v>97.56</v>
      </c>
      <c r="E71" s="63">
        <v>3293</v>
      </c>
      <c r="F71" s="19" t="s">
        <v>51</v>
      </c>
      <c r="G71" s="19"/>
    </row>
    <row r="72" spans="1:7" x14ac:dyDescent="0.25">
      <c r="A72" s="11" t="s">
        <v>14</v>
      </c>
      <c r="B72" s="83"/>
      <c r="C72" s="43"/>
      <c r="D72" s="57">
        <f>D71</f>
        <v>97.56</v>
      </c>
      <c r="E72" s="64"/>
      <c r="F72" s="13"/>
      <c r="G72" s="13"/>
    </row>
    <row r="73" spans="1:7" x14ac:dyDescent="0.25">
      <c r="A73" s="74" t="s">
        <v>98</v>
      </c>
      <c r="B73" s="82">
        <v>58203211592</v>
      </c>
      <c r="C73" s="75" t="s">
        <v>21</v>
      </c>
      <c r="D73" s="56">
        <f>14.56+26.5+15.6</f>
        <v>56.660000000000004</v>
      </c>
      <c r="E73" s="63">
        <v>3293</v>
      </c>
      <c r="F73" s="19" t="s">
        <v>51</v>
      </c>
      <c r="G73" s="19"/>
    </row>
    <row r="74" spans="1:7" x14ac:dyDescent="0.25">
      <c r="A74" s="11" t="s">
        <v>14</v>
      </c>
      <c r="B74" s="83"/>
      <c r="C74" s="43"/>
      <c r="D74" s="57">
        <f>D73</f>
        <v>56.660000000000004</v>
      </c>
      <c r="E74" s="64"/>
      <c r="F74" s="13"/>
      <c r="G74" s="13"/>
    </row>
    <row r="75" spans="1:7" x14ac:dyDescent="0.25">
      <c r="A75" s="74" t="s">
        <v>99</v>
      </c>
      <c r="B75" s="82">
        <v>46108893754</v>
      </c>
      <c r="C75" s="75" t="s">
        <v>21</v>
      </c>
      <c r="D75" s="56">
        <v>27.47</v>
      </c>
      <c r="E75" s="63">
        <v>3293</v>
      </c>
      <c r="F75" s="19" t="s">
        <v>51</v>
      </c>
      <c r="G75" s="19"/>
    </row>
    <row r="76" spans="1:7" x14ac:dyDescent="0.25">
      <c r="A76" s="11" t="s">
        <v>14</v>
      </c>
      <c r="B76" s="83"/>
      <c r="C76" s="43"/>
      <c r="D76" s="57">
        <f>D75</f>
        <v>27.47</v>
      </c>
      <c r="E76" s="64"/>
      <c r="F76" s="13"/>
      <c r="G76" s="13"/>
    </row>
    <row r="77" spans="1:7" x14ac:dyDescent="0.25">
      <c r="A77" s="74" t="s">
        <v>100</v>
      </c>
      <c r="B77" s="82">
        <v>47432874968</v>
      </c>
      <c r="C77" s="75" t="s">
        <v>21</v>
      </c>
      <c r="D77" s="56">
        <v>11.21</v>
      </c>
      <c r="E77" s="63">
        <v>3293</v>
      </c>
      <c r="F77" s="19" t="s">
        <v>51</v>
      </c>
      <c r="G77" s="19"/>
    </row>
    <row r="78" spans="1:7" x14ac:dyDescent="0.25">
      <c r="A78" s="11" t="s">
        <v>14</v>
      </c>
      <c r="B78" s="83"/>
      <c r="C78" s="43"/>
      <c r="D78" s="57">
        <f>D77</f>
        <v>11.21</v>
      </c>
      <c r="E78" s="64"/>
      <c r="F78" s="13"/>
      <c r="G78" s="13"/>
    </row>
    <row r="79" spans="1:7" x14ac:dyDescent="0.25">
      <c r="A79" s="74" t="s">
        <v>101</v>
      </c>
      <c r="B79" s="82">
        <v>41112127430</v>
      </c>
      <c r="C79" s="75" t="s">
        <v>21</v>
      </c>
      <c r="D79" s="56">
        <f>27.36+18.06</f>
        <v>45.42</v>
      </c>
      <c r="E79" s="63">
        <v>3293</v>
      </c>
      <c r="F79" s="19" t="s">
        <v>51</v>
      </c>
      <c r="G79" s="19"/>
    </row>
    <row r="80" spans="1:7" x14ac:dyDescent="0.25">
      <c r="A80" s="11" t="s">
        <v>14</v>
      </c>
      <c r="B80" s="83"/>
      <c r="C80" s="43"/>
      <c r="D80" s="57">
        <f>D79</f>
        <v>45.42</v>
      </c>
      <c r="E80" s="64"/>
      <c r="F80" s="13"/>
      <c r="G80" s="13"/>
    </row>
    <row r="81" spans="1:7" x14ac:dyDescent="0.25">
      <c r="A81" s="74" t="s">
        <v>102</v>
      </c>
      <c r="B81" s="82">
        <v>94989605030</v>
      </c>
      <c r="C81" s="75" t="s">
        <v>21</v>
      </c>
      <c r="D81" s="56">
        <v>23.72</v>
      </c>
      <c r="E81" s="63">
        <v>3293</v>
      </c>
      <c r="F81" s="19" t="s">
        <v>51</v>
      </c>
      <c r="G81" s="19"/>
    </row>
    <row r="82" spans="1:7" x14ac:dyDescent="0.25">
      <c r="A82" s="11" t="s">
        <v>14</v>
      </c>
      <c r="B82" s="83"/>
      <c r="C82" s="43"/>
      <c r="D82" s="57">
        <f>D81</f>
        <v>23.72</v>
      </c>
      <c r="E82" s="64"/>
      <c r="F82" s="13"/>
      <c r="G82" s="13"/>
    </row>
    <row r="83" spans="1:7" x14ac:dyDescent="0.25">
      <c r="A83" s="74" t="s">
        <v>78</v>
      </c>
      <c r="B83" s="82" t="s">
        <v>26</v>
      </c>
      <c r="C83" s="75" t="s">
        <v>103</v>
      </c>
      <c r="D83" s="70">
        <v>248.55</v>
      </c>
      <c r="E83" s="65">
        <v>3294</v>
      </c>
      <c r="F83" s="6" t="s">
        <v>59</v>
      </c>
      <c r="G83" s="21"/>
    </row>
    <row r="84" spans="1:7" x14ac:dyDescent="0.25">
      <c r="A84" s="37" t="s">
        <v>78</v>
      </c>
      <c r="B84" s="88" t="s">
        <v>26</v>
      </c>
      <c r="C84" s="76" t="s">
        <v>103</v>
      </c>
      <c r="D84" s="72">
        <v>29.39</v>
      </c>
      <c r="E84" s="65">
        <v>3299</v>
      </c>
      <c r="F84" s="6" t="s">
        <v>81</v>
      </c>
      <c r="G84" s="21"/>
    </row>
    <row r="85" spans="1:7" x14ac:dyDescent="0.25">
      <c r="A85" s="11" t="s">
        <v>14</v>
      </c>
      <c r="B85" s="83"/>
      <c r="C85" s="43"/>
      <c r="D85" s="60">
        <f>D83+D84</f>
        <v>277.94</v>
      </c>
      <c r="E85" s="12"/>
      <c r="F85" s="12"/>
      <c r="G85" s="14"/>
    </row>
    <row r="86" spans="1:7" x14ac:dyDescent="0.25">
      <c r="A86" s="74" t="s">
        <v>105</v>
      </c>
      <c r="B86" s="82" t="s">
        <v>26</v>
      </c>
      <c r="C86" s="75" t="s">
        <v>104</v>
      </c>
      <c r="D86" s="56">
        <v>1256.25</v>
      </c>
      <c r="E86" s="63">
        <v>4123</v>
      </c>
      <c r="F86" s="19" t="s">
        <v>83</v>
      </c>
      <c r="G86" s="19" t="s">
        <v>108</v>
      </c>
    </row>
    <row r="87" spans="1:7" x14ac:dyDescent="0.25">
      <c r="A87" s="11" t="s">
        <v>14</v>
      </c>
      <c r="B87" s="83"/>
      <c r="C87" s="43"/>
      <c r="D87" s="57">
        <f>D86</f>
        <v>1256.25</v>
      </c>
      <c r="E87" s="64"/>
      <c r="F87" s="13"/>
      <c r="G87" s="13"/>
    </row>
    <row r="88" spans="1:7" x14ac:dyDescent="0.25">
      <c r="B88" s="86"/>
    </row>
    <row r="89" spans="1:7" s="78" customFormat="1" ht="28.5" customHeight="1" x14ac:dyDescent="0.25">
      <c r="A89" s="92" t="s">
        <v>29</v>
      </c>
      <c r="B89" s="92"/>
      <c r="C89" s="92"/>
      <c r="D89" s="53">
        <f>D8+D10+D12+D16+D18+D20+D24+D26+D28+D30+D32+D34+D36+D38+D40+D42+D44+D47+D49+D51+D54+D56+D58+D60+D62+D64+D66+D68+D70+D72+D74+D76+D78+D80+D82+D85+D87</f>
        <v>26033.3</v>
      </c>
    </row>
    <row r="90" spans="1:7" x14ac:dyDescent="0.25">
      <c r="B90" s="86"/>
    </row>
    <row r="91" spans="1:7" x14ac:dyDescent="0.25">
      <c r="B91" s="86"/>
    </row>
  </sheetData>
  <autoFilter ref="E1:E87"/>
  <mergeCells count="6">
    <mergeCell ref="A89:C89"/>
    <mergeCell ref="B1:F1"/>
    <mergeCell ref="B2:F2"/>
    <mergeCell ref="B4:F4"/>
    <mergeCell ref="A3:F3"/>
    <mergeCell ref="E6:F6"/>
  </mergeCells>
  <pageMargins left="0.7" right="0.7" top="0.75" bottom="0.75" header="0.3" footer="0.3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workbookViewId="0">
      <selection activeCell="D24" sqref="D24"/>
    </sheetView>
  </sheetViews>
  <sheetFormatPr defaultRowHeight="15" x14ac:dyDescent="0.25"/>
  <cols>
    <col min="1" max="1" width="71.7109375" customWidth="1"/>
    <col min="2" max="2" width="21.85546875" style="45" customWidth="1"/>
    <col min="3" max="3" width="18.28515625" customWidth="1"/>
    <col min="4" max="4" width="65" customWidth="1"/>
    <col min="5" max="5" width="45.85546875" customWidth="1"/>
  </cols>
  <sheetData>
    <row r="1" spans="1:6" x14ac:dyDescent="0.25">
      <c r="A1" t="s">
        <v>0</v>
      </c>
      <c r="B1" s="100" t="s">
        <v>2</v>
      </c>
      <c r="C1" s="100"/>
      <c r="D1" s="100"/>
      <c r="E1" s="100"/>
      <c r="F1" s="100"/>
    </row>
    <row r="2" spans="1:6" x14ac:dyDescent="0.25">
      <c r="A2" t="s">
        <v>1</v>
      </c>
      <c r="B2" s="101" t="s">
        <v>66</v>
      </c>
      <c r="C2" s="101"/>
      <c r="D2" s="101"/>
      <c r="E2" s="101"/>
      <c r="F2" s="101"/>
    </row>
    <row r="4" spans="1:6" x14ac:dyDescent="0.25">
      <c r="A4" t="s">
        <v>9</v>
      </c>
      <c r="B4" s="44" t="s">
        <v>11</v>
      </c>
    </row>
    <row r="6" spans="1:6" ht="31.5" customHeight="1" x14ac:dyDescent="0.25">
      <c r="A6" s="23" t="s">
        <v>3</v>
      </c>
      <c r="B6" s="71" t="s">
        <v>7</v>
      </c>
      <c r="C6" s="98" t="s">
        <v>8</v>
      </c>
      <c r="D6" s="99"/>
      <c r="E6" s="61" t="s">
        <v>38</v>
      </c>
    </row>
    <row r="7" spans="1:6" ht="15" customHeight="1" x14ac:dyDescent="0.25">
      <c r="A7" s="2" t="s">
        <v>71</v>
      </c>
      <c r="B7" s="56">
        <v>13.8</v>
      </c>
      <c r="C7" s="74">
        <v>3231</v>
      </c>
      <c r="D7" s="19" t="s">
        <v>49</v>
      </c>
      <c r="E7" s="3" t="s">
        <v>5</v>
      </c>
    </row>
    <row r="8" spans="1:6" ht="15" customHeight="1" x14ac:dyDescent="0.25">
      <c r="A8" t="s">
        <v>72</v>
      </c>
      <c r="B8" s="90">
        <v>16.899999999999999</v>
      </c>
      <c r="C8" s="37">
        <v>3231</v>
      </c>
      <c r="D8" s="7" t="s">
        <v>49</v>
      </c>
      <c r="E8" s="3" t="s">
        <v>5</v>
      </c>
    </row>
    <row r="9" spans="1:6" ht="15" customHeight="1" x14ac:dyDescent="0.25">
      <c r="A9" t="s">
        <v>75</v>
      </c>
      <c r="B9" s="90">
        <v>149.31</v>
      </c>
      <c r="C9" s="37">
        <v>3237</v>
      </c>
      <c r="D9" s="7" t="s">
        <v>52</v>
      </c>
      <c r="E9" s="3" t="s">
        <v>5</v>
      </c>
    </row>
    <row r="10" spans="1:6" ht="15" customHeight="1" x14ac:dyDescent="0.25">
      <c r="A10" s="79" t="s">
        <v>79</v>
      </c>
      <c r="B10" s="90">
        <v>21.25</v>
      </c>
      <c r="C10" s="37">
        <v>3295</v>
      </c>
      <c r="D10" s="7" t="s">
        <v>80</v>
      </c>
      <c r="E10" s="3" t="s">
        <v>5</v>
      </c>
    </row>
    <row r="11" spans="1:6" s="10" customFormat="1" x14ac:dyDescent="0.25">
      <c r="A11" s="11" t="s">
        <v>14</v>
      </c>
      <c r="B11" s="91">
        <f>SUM(B7:B10)</f>
        <v>201.26</v>
      </c>
      <c r="C11" s="11"/>
      <c r="D11" s="13"/>
      <c r="E11" s="13"/>
    </row>
    <row r="12" spans="1:6" ht="30" customHeight="1" x14ac:dyDescent="0.25">
      <c r="A12" s="26" t="s">
        <v>30</v>
      </c>
      <c r="B12" s="30">
        <f>B11</f>
        <v>201.26</v>
      </c>
    </row>
    <row r="13" spans="1:6" x14ac:dyDescent="0.25">
      <c r="B13" s="31"/>
    </row>
    <row r="14" spans="1:6" x14ac:dyDescent="0.25">
      <c r="B14" s="31"/>
    </row>
    <row r="15" spans="1:6" x14ac:dyDescent="0.25">
      <c r="B15" s="31"/>
    </row>
    <row r="16" spans="1:6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  <row r="45" spans="2:2" x14ac:dyDescent="0.25">
      <c r="B45" s="31"/>
    </row>
    <row r="46" spans="2:2" x14ac:dyDescent="0.25">
      <c r="B46" s="31"/>
    </row>
    <row r="47" spans="2:2" x14ac:dyDescent="0.25">
      <c r="B47" s="31"/>
    </row>
    <row r="48" spans="2:2" x14ac:dyDescent="0.25">
      <c r="B48" s="31"/>
    </row>
    <row r="49" spans="2:2" x14ac:dyDescent="0.25">
      <c r="B49" s="31"/>
    </row>
    <row r="50" spans="2:2" x14ac:dyDescent="0.25">
      <c r="B50" s="31"/>
    </row>
    <row r="51" spans="2:2" x14ac:dyDescent="0.25">
      <c r="B51" s="31"/>
    </row>
    <row r="52" spans="2:2" x14ac:dyDescent="0.25">
      <c r="B52" s="31"/>
    </row>
    <row r="53" spans="2:2" x14ac:dyDescent="0.25">
      <c r="B53" s="31"/>
    </row>
    <row r="54" spans="2:2" x14ac:dyDescent="0.25">
      <c r="B54" s="31"/>
    </row>
    <row r="55" spans="2:2" x14ac:dyDescent="0.25">
      <c r="B55" s="31"/>
    </row>
    <row r="56" spans="2:2" x14ac:dyDescent="0.25">
      <c r="B56" s="31"/>
    </row>
    <row r="57" spans="2:2" x14ac:dyDescent="0.25">
      <c r="B57" s="31"/>
    </row>
    <row r="58" spans="2:2" x14ac:dyDescent="0.25">
      <c r="B58" s="31"/>
    </row>
    <row r="59" spans="2:2" x14ac:dyDescent="0.25">
      <c r="B59" s="31"/>
    </row>
    <row r="60" spans="2:2" x14ac:dyDescent="0.25">
      <c r="B60" s="31"/>
    </row>
    <row r="61" spans="2:2" x14ac:dyDescent="0.25">
      <c r="B61" s="31"/>
    </row>
    <row r="62" spans="2:2" x14ac:dyDescent="0.25">
      <c r="B62" s="31"/>
    </row>
    <row r="63" spans="2:2" x14ac:dyDescent="0.25">
      <c r="B63" s="31"/>
    </row>
    <row r="64" spans="2:2" x14ac:dyDescent="0.25">
      <c r="B64" s="31"/>
    </row>
    <row r="65" spans="2:2" x14ac:dyDescent="0.25">
      <c r="B65" s="31"/>
    </row>
    <row r="66" spans="2:2" x14ac:dyDescent="0.25">
      <c r="B66" s="31"/>
    </row>
    <row r="67" spans="2:2" x14ac:dyDescent="0.25">
      <c r="B67" s="31"/>
    </row>
    <row r="68" spans="2:2" x14ac:dyDescent="0.25">
      <c r="B68" s="31"/>
    </row>
    <row r="69" spans="2:2" x14ac:dyDescent="0.25">
      <c r="B69" s="31"/>
    </row>
    <row r="70" spans="2:2" x14ac:dyDescent="0.25">
      <c r="B70" s="31"/>
    </row>
    <row r="71" spans="2:2" x14ac:dyDescent="0.25">
      <c r="B71" s="31"/>
    </row>
    <row r="72" spans="2:2" x14ac:dyDescent="0.25">
      <c r="B72" s="31"/>
    </row>
    <row r="73" spans="2:2" x14ac:dyDescent="0.25">
      <c r="B73" s="31"/>
    </row>
    <row r="74" spans="2:2" x14ac:dyDescent="0.25">
      <c r="B74" s="31"/>
    </row>
    <row r="75" spans="2:2" x14ac:dyDescent="0.25">
      <c r="B75" s="31"/>
    </row>
    <row r="76" spans="2:2" x14ac:dyDescent="0.25">
      <c r="B76" s="31"/>
    </row>
    <row r="77" spans="2:2" x14ac:dyDescent="0.25">
      <c r="B77" s="31"/>
    </row>
    <row r="78" spans="2:2" x14ac:dyDescent="0.25">
      <c r="B78" s="31"/>
    </row>
    <row r="79" spans="2:2" x14ac:dyDescent="0.25">
      <c r="B79" s="31"/>
    </row>
    <row r="80" spans="2:2" x14ac:dyDescent="0.25">
      <c r="B80" s="31"/>
    </row>
    <row r="81" spans="2:2" x14ac:dyDescent="0.25">
      <c r="B81" s="31"/>
    </row>
    <row r="82" spans="2:2" x14ac:dyDescent="0.25">
      <c r="B82" s="31"/>
    </row>
    <row r="83" spans="2:2" x14ac:dyDescent="0.25">
      <c r="B83" s="31"/>
    </row>
    <row r="84" spans="2:2" x14ac:dyDescent="0.25">
      <c r="B84" s="31"/>
    </row>
    <row r="85" spans="2:2" x14ac:dyDescent="0.25">
      <c r="B85" s="31"/>
    </row>
    <row r="86" spans="2:2" x14ac:dyDescent="0.25">
      <c r="B86" s="31"/>
    </row>
    <row r="87" spans="2:2" x14ac:dyDescent="0.25">
      <c r="B87" s="31"/>
    </row>
    <row r="88" spans="2:2" x14ac:dyDescent="0.25">
      <c r="B88" s="31"/>
    </row>
    <row r="89" spans="2:2" x14ac:dyDescent="0.25">
      <c r="B89" s="31"/>
    </row>
    <row r="90" spans="2:2" x14ac:dyDescent="0.25">
      <c r="B90" s="31"/>
    </row>
    <row r="91" spans="2:2" x14ac:dyDescent="0.25">
      <c r="B91" s="31"/>
    </row>
    <row r="92" spans="2:2" x14ac:dyDescent="0.25">
      <c r="B92" s="31"/>
    </row>
    <row r="93" spans="2:2" x14ac:dyDescent="0.25">
      <c r="B93" s="31"/>
    </row>
    <row r="94" spans="2:2" x14ac:dyDescent="0.25">
      <c r="B94" s="31"/>
    </row>
    <row r="95" spans="2:2" x14ac:dyDescent="0.25">
      <c r="B95" s="31"/>
    </row>
    <row r="96" spans="2:2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</sheetData>
  <mergeCells count="3">
    <mergeCell ref="C6:D6"/>
    <mergeCell ref="B1:F1"/>
    <mergeCell ref="B2:F2"/>
  </mergeCells>
  <pageMargins left="0.7" right="0.7" top="0.75" bottom="0.75" header="0.3" footer="0.3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opLeftCell="A3" workbookViewId="0">
      <selection activeCell="B21" sqref="B21"/>
    </sheetView>
  </sheetViews>
  <sheetFormatPr defaultRowHeight="15" x14ac:dyDescent="0.25"/>
  <cols>
    <col min="1" max="1" width="43.5703125" customWidth="1"/>
    <col min="2" max="2" width="21.42578125" style="31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100" t="s">
        <v>2</v>
      </c>
      <c r="C1" s="100"/>
      <c r="D1" s="100"/>
      <c r="E1" s="100"/>
    </row>
    <row r="2" spans="1:5" x14ac:dyDescent="0.25">
      <c r="A2" t="s">
        <v>1</v>
      </c>
      <c r="B2" s="101" t="s">
        <v>66</v>
      </c>
      <c r="C2" s="101"/>
      <c r="D2" s="101"/>
      <c r="E2" s="101"/>
    </row>
    <row r="4" spans="1:5" x14ac:dyDescent="0.25">
      <c r="A4" t="s">
        <v>9</v>
      </c>
      <c r="B4" s="30" t="s">
        <v>12</v>
      </c>
    </row>
    <row r="6" spans="1:5" ht="31.5" customHeight="1" x14ac:dyDescent="0.25">
      <c r="A6" s="25" t="s">
        <v>3</v>
      </c>
      <c r="B6" s="32" t="s">
        <v>7</v>
      </c>
      <c r="C6" s="102" t="s">
        <v>8</v>
      </c>
      <c r="D6" s="103"/>
    </row>
    <row r="7" spans="1:5" x14ac:dyDescent="0.25">
      <c r="A7" s="8" t="s">
        <v>32</v>
      </c>
      <c r="B7" s="33">
        <v>156322.95000000001</v>
      </c>
      <c r="C7" s="16">
        <v>3111</v>
      </c>
      <c r="D7" s="17" t="s">
        <v>13</v>
      </c>
    </row>
    <row r="8" spans="1:5" s="10" customFormat="1" x14ac:dyDescent="0.25">
      <c r="A8" s="14" t="s">
        <v>14</v>
      </c>
      <c r="B8" s="34">
        <f>B7</f>
        <v>156322.95000000001</v>
      </c>
      <c r="C8" s="12" t="s">
        <v>5</v>
      </c>
      <c r="D8" s="13"/>
    </row>
    <row r="9" spans="1:5" s="10" customFormat="1" x14ac:dyDescent="0.25">
      <c r="A9" s="8" t="s">
        <v>32</v>
      </c>
      <c r="B9" s="33">
        <v>25852.13</v>
      </c>
      <c r="C9" s="24">
        <v>3132</v>
      </c>
      <c r="D9" s="17" t="s">
        <v>47</v>
      </c>
    </row>
    <row r="10" spans="1:5" s="10" customFormat="1" x14ac:dyDescent="0.25">
      <c r="A10" s="14" t="s">
        <v>14</v>
      </c>
      <c r="B10" s="34">
        <f>B9</f>
        <v>25852.13</v>
      </c>
      <c r="C10" s="12"/>
      <c r="D10" s="13"/>
    </row>
    <row r="11" spans="1:5" s="10" customFormat="1" x14ac:dyDescent="0.25">
      <c r="A11" s="8" t="s">
        <v>32</v>
      </c>
      <c r="B11" s="33">
        <v>927.94</v>
      </c>
      <c r="C11" s="24">
        <v>3121</v>
      </c>
      <c r="D11" s="17" t="s">
        <v>67</v>
      </c>
    </row>
    <row r="12" spans="1:5" s="10" customFormat="1" x14ac:dyDescent="0.25">
      <c r="A12" s="14" t="s">
        <v>14</v>
      </c>
      <c r="B12" s="34">
        <f>B11</f>
        <v>927.94</v>
      </c>
      <c r="C12" s="12"/>
      <c r="D12" s="13"/>
    </row>
    <row r="13" spans="1:5" s="10" customFormat="1" x14ac:dyDescent="0.25">
      <c r="A13" s="8" t="s">
        <v>32</v>
      </c>
      <c r="B13" s="33">
        <v>200</v>
      </c>
      <c r="C13" s="24">
        <v>3121</v>
      </c>
      <c r="D13" s="17" t="s">
        <v>68</v>
      </c>
    </row>
    <row r="14" spans="1:5" s="10" customFormat="1" x14ac:dyDescent="0.25">
      <c r="A14" s="14" t="s">
        <v>14</v>
      </c>
      <c r="B14" s="34">
        <f>B13</f>
        <v>200</v>
      </c>
      <c r="C14" s="12"/>
      <c r="D14" s="13"/>
    </row>
    <row r="15" spans="1:5" s="10" customFormat="1" x14ac:dyDescent="0.25">
      <c r="A15" s="8" t="s">
        <v>32</v>
      </c>
      <c r="B15" s="33">
        <v>5100</v>
      </c>
      <c r="C15" s="24">
        <v>3121</v>
      </c>
      <c r="D15" s="17" t="s">
        <v>69</v>
      </c>
    </row>
    <row r="16" spans="1:5" s="10" customFormat="1" x14ac:dyDescent="0.25">
      <c r="A16" s="14" t="s">
        <v>14</v>
      </c>
      <c r="B16" s="34">
        <f>B15</f>
        <v>5100</v>
      </c>
      <c r="C16" s="12"/>
      <c r="D16" s="13"/>
    </row>
    <row r="17" spans="1:4" s="10" customFormat="1" x14ac:dyDescent="0.25">
      <c r="A17" s="8" t="s">
        <v>32</v>
      </c>
      <c r="B17" s="33">
        <v>441.44</v>
      </c>
      <c r="C17" s="24">
        <v>3121</v>
      </c>
      <c r="D17" s="17" t="s">
        <v>70</v>
      </c>
    </row>
    <row r="18" spans="1:4" s="10" customFormat="1" x14ac:dyDescent="0.25">
      <c r="A18" s="14" t="s">
        <v>14</v>
      </c>
      <c r="B18" s="34">
        <f>B17</f>
        <v>441.44</v>
      </c>
      <c r="C18" s="12"/>
      <c r="D18" s="13"/>
    </row>
    <row r="19" spans="1:4" s="10" customFormat="1" x14ac:dyDescent="0.25">
      <c r="A19" s="8" t="s">
        <v>32</v>
      </c>
      <c r="B19" s="33">
        <v>441.44</v>
      </c>
      <c r="C19" s="24">
        <v>3121</v>
      </c>
      <c r="D19" s="17" t="s">
        <v>70</v>
      </c>
    </row>
    <row r="20" spans="1:4" s="10" customFormat="1" x14ac:dyDescent="0.25">
      <c r="A20" s="14" t="s">
        <v>14</v>
      </c>
      <c r="B20" s="34">
        <f>B19</f>
        <v>441.44</v>
      </c>
      <c r="C20" s="12"/>
      <c r="D20" s="13"/>
    </row>
    <row r="21" spans="1:4" x14ac:dyDescent="0.25">
      <c r="A21" s="8" t="s">
        <v>32</v>
      </c>
      <c r="B21" s="33">
        <v>8464.91</v>
      </c>
      <c r="C21" s="16">
        <v>3211</v>
      </c>
      <c r="D21" s="17" t="s">
        <v>15</v>
      </c>
    </row>
    <row r="22" spans="1:4" s="10" customFormat="1" x14ac:dyDescent="0.25">
      <c r="A22" s="14" t="s">
        <v>14</v>
      </c>
      <c r="B22" s="34">
        <f>B21</f>
        <v>8464.91</v>
      </c>
      <c r="C22" s="12" t="s">
        <v>5</v>
      </c>
      <c r="D22" s="13" t="s">
        <v>5</v>
      </c>
    </row>
    <row r="23" spans="1:4" s="10" customFormat="1" x14ac:dyDescent="0.25">
      <c r="A23" s="8" t="s">
        <v>32</v>
      </c>
      <c r="B23" s="33">
        <v>2473.14</v>
      </c>
      <c r="C23" s="16">
        <v>3241</v>
      </c>
      <c r="D23" s="17" t="s">
        <v>77</v>
      </c>
    </row>
    <row r="24" spans="1:4" s="10" customFormat="1" x14ac:dyDescent="0.25">
      <c r="A24" s="14" t="s">
        <v>14</v>
      </c>
      <c r="B24" s="34">
        <f>B23</f>
        <v>2473.14</v>
      </c>
      <c r="C24" s="9"/>
      <c r="D24" s="40"/>
    </row>
    <row r="25" spans="1:4" x14ac:dyDescent="0.25">
      <c r="A25" s="8" t="s">
        <v>32</v>
      </c>
      <c r="B25" s="33">
        <v>1469.15</v>
      </c>
      <c r="C25" s="16">
        <v>3212</v>
      </c>
      <c r="D25" s="17" t="s">
        <v>16</v>
      </c>
    </row>
    <row r="26" spans="1:4" s="10" customFormat="1" x14ac:dyDescent="0.25">
      <c r="A26" s="14" t="s">
        <v>14</v>
      </c>
      <c r="B26" s="34">
        <f>B25</f>
        <v>1469.15</v>
      </c>
      <c r="C26" s="12"/>
      <c r="D26" s="13"/>
    </row>
    <row r="27" spans="1:4" s="10" customFormat="1" hidden="1" x14ac:dyDescent="0.25">
      <c r="A27" s="8" t="s">
        <v>32</v>
      </c>
      <c r="B27" s="33" t="s">
        <v>5</v>
      </c>
      <c r="C27" s="24">
        <v>3214</v>
      </c>
      <c r="D27" s="17" t="s">
        <v>39</v>
      </c>
    </row>
    <row r="28" spans="1:4" s="10" customFormat="1" hidden="1" x14ac:dyDescent="0.25">
      <c r="A28" s="14" t="s">
        <v>14</v>
      </c>
      <c r="B28" s="34" t="str">
        <f>B27</f>
        <v xml:space="preserve"> </v>
      </c>
      <c r="C28" s="11"/>
      <c r="D28" s="13"/>
    </row>
    <row r="29" spans="1:4" ht="29.25" customHeight="1" x14ac:dyDescent="0.25">
      <c r="A29" s="28" t="s">
        <v>31</v>
      </c>
      <c r="B29" s="35">
        <f>B8+B10+B22+B26+B12+B14+B16+B18+B20+B24</f>
        <v>201693.10000000003</v>
      </c>
    </row>
  </sheetData>
  <autoFilter ref="C1:C29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H52" sqref="H52"/>
    </sheetView>
  </sheetViews>
  <sheetFormatPr defaultRowHeight="15" x14ac:dyDescent="0.25"/>
  <cols>
    <col min="1" max="1" width="45.140625" customWidth="1"/>
    <col min="2" max="2" width="18.28515625" style="31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100" t="s">
        <v>2</v>
      </c>
      <c r="C1" s="100"/>
      <c r="D1" s="100"/>
    </row>
    <row r="2" spans="1:6" x14ac:dyDescent="0.25">
      <c r="A2" t="s">
        <v>1</v>
      </c>
      <c r="B2" s="104" t="s">
        <v>66</v>
      </c>
      <c r="C2" s="104"/>
      <c r="D2" s="104"/>
    </row>
    <row r="4" spans="1:6" x14ac:dyDescent="0.25">
      <c r="A4" t="s">
        <v>9</v>
      </c>
      <c r="B4" s="100" t="s">
        <v>34</v>
      </c>
      <c r="C4" s="100"/>
      <c r="D4" s="100"/>
    </row>
    <row r="5" spans="1:6" x14ac:dyDescent="0.25">
      <c r="C5" s="1"/>
    </row>
    <row r="6" spans="1:6" ht="29.25" customHeight="1" x14ac:dyDescent="0.25">
      <c r="A6" s="25" t="s">
        <v>3</v>
      </c>
      <c r="B6" s="32" t="s">
        <v>7</v>
      </c>
      <c r="C6" s="102" t="s">
        <v>8</v>
      </c>
      <c r="D6" s="103"/>
      <c r="E6" s="1" t="s">
        <v>5</v>
      </c>
      <c r="F6" s="1"/>
    </row>
    <row r="7" spans="1:6" x14ac:dyDescent="0.25">
      <c r="A7" s="24" t="s">
        <v>26</v>
      </c>
      <c r="B7" s="36" t="s">
        <v>26</v>
      </c>
      <c r="C7" s="16" t="s">
        <v>26</v>
      </c>
      <c r="D7" s="17"/>
    </row>
    <row r="8" spans="1:6" s="10" customFormat="1" x14ac:dyDescent="0.25">
      <c r="A8" s="11" t="s">
        <v>14</v>
      </c>
      <c r="B8" s="22" t="s">
        <v>26</v>
      </c>
      <c r="C8" s="12"/>
      <c r="D8" s="13"/>
    </row>
    <row r="9" spans="1:6" ht="29.25" customHeight="1" x14ac:dyDescent="0.25">
      <c r="A9" s="29" t="s">
        <v>33</v>
      </c>
      <c r="B9" s="27" t="s">
        <v>26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2026-03-11T13:12:44Z</cp:lastPrinted>
  <dcterms:created xsi:type="dcterms:W3CDTF">2024-02-14T09:37:48Z</dcterms:created>
  <dcterms:modified xsi:type="dcterms:W3CDTF">2026-04-10T11:20:49Z</dcterms:modified>
</cp:coreProperties>
</file>